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80.212\個人フォルダ\ﾏ　益田 大貴\03_管理部の今日この頃\エクセル新書式を作ってみようの会\完成してます\シ　指定請求書\"/>
    </mc:Choice>
  </mc:AlternateContent>
  <xr:revisionPtr revIDLastSave="0" documentId="13_ncr:1_{15FAC393-F543-480A-8010-956347124E1C}" xr6:coauthVersionLast="47" xr6:coauthVersionMax="47" xr10:uidLastSave="{00000000-0000-0000-0000-000000000000}"/>
  <bookViews>
    <workbookView xWindow="-120" yWindow="-120" windowWidth="29040" windowHeight="15720" activeTab="1" xr2:uid="{EADCD92F-9752-43E8-B54C-1B2DF6A5E846}"/>
  </bookViews>
  <sheets>
    <sheet name="基本情報" sheetId="8" r:id="rId1"/>
    <sheet name="提出用" sheetId="7" r:id="rId2"/>
    <sheet name="基本情報（例）" sheetId="11" r:id="rId3"/>
    <sheet name="出来高請求（例）" sheetId="12" r:id="rId4"/>
    <sheet name="竣工時請求（例）" sheetId="13" r:id="rId5"/>
  </sheets>
  <definedNames>
    <definedName name="_xlnm.Print_Area" localSheetId="3">'出来高請求（例）'!$B$2:$DB$55,'出来高請求（例）'!$B$58:$DB$111,'出来高請求（例）'!$B$113:$DB$166</definedName>
    <definedName name="_xlnm.Print_Area" localSheetId="4">'竣工時請求（例）'!$B$2:$DB$55,'竣工時請求（例）'!$B$58:$DB$111,'竣工時請求（例）'!$B$113:$DB$166</definedName>
    <definedName name="_xlnm.Print_Area" localSheetId="1">提出用!$B$2:$DB$55,提出用!$B$58:$DB$111,提出用!$B$113:$DB$166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100" i="7" l="1"/>
  <c r="AQ30" i="7"/>
  <c r="U24" i="11"/>
  <c r="T23" i="11"/>
  <c r="U23" i="11" s="1"/>
  <c r="B22" i="11"/>
  <c r="Q15" i="11"/>
  <c r="Q14" i="11"/>
  <c r="Q13" i="11"/>
  <c r="Q12" i="11"/>
  <c r="Q11" i="11"/>
  <c r="S10" i="11"/>
  <c r="O11" i="11" s="1"/>
  <c r="O10" i="11"/>
  <c r="Q8" i="11"/>
  <c r="Q7" i="11"/>
  <c r="Q6" i="11"/>
  <c r="Q5" i="11"/>
  <c r="Q4" i="11"/>
  <c r="Q3" i="11"/>
  <c r="Q14" i="8"/>
  <c r="Q15" i="8"/>
  <c r="Q13" i="8"/>
  <c r="Q12" i="8"/>
  <c r="Q11" i="8"/>
  <c r="Q8" i="8"/>
  <c r="Q7" i="8"/>
  <c r="Q6" i="8"/>
  <c r="Q5" i="8"/>
  <c r="Q4" i="8"/>
  <c r="Q3" i="8"/>
  <c r="O10" i="8"/>
  <c r="DD28" i="7"/>
  <c r="DA113" i="7"/>
  <c r="CY113" i="7"/>
  <c r="CW113" i="7"/>
  <c r="CU113" i="7"/>
  <c r="CS113" i="7"/>
  <c r="CQ113" i="7"/>
  <c r="DA58" i="7"/>
  <c r="CY58" i="7"/>
  <c r="CW58" i="7"/>
  <c r="CU58" i="7"/>
  <c r="CS58" i="7"/>
  <c r="CQ58" i="7"/>
  <c r="B22" i="8"/>
  <c r="DA2" i="7"/>
  <c r="CY2" i="7"/>
  <c r="CW2" i="7"/>
  <c r="CU2" i="7"/>
  <c r="CS2" i="7"/>
  <c r="BL155" i="7"/>
  <c r="J154" i="7"/>
  <c r="T152" i="7"/>
  <c r="J152" i="7"/>
  <c r="P150" i="7"/>
  <c r="C150" i="7"/>
  <c r="F140" i="7"/>
  <c r="F138" i="7"/>
  <c r="F136" i="7"/>
  <c r="F134" i="7"/>
  <c r="F132" i="7"/>
  <c r="F130" i="7"/>
  <c r="J99" i="7"/>
  <c r="T97" i="7"/>
  <c r="J97" i="7"/>
  <c r="P95" i="7"/>
  <c r="C95" i="7"/>
  <c r="F85" i="7"/>
  <c r="F83" i="7"/>
  <c r="F81" i="7"/>
  <c r="F79" i="7"/>
  <c r="F77" i="7"/>
  <c r="F75" i="7"/>
  <c r="J43" i="7"/>
  <c r="T41" i="7"/>
  <c r="J41" i="7"/>
  <c r="P39" i="7"/>
  <c r="C39" i="7"/>
  <c r="F29" i="7"/>
  <c r="DD27" i="7"/>
  <c r="DD29" i="7" s="1"/>
  <c r="F27" i="7"/>
  <c r="AQ26" i="7"/>
  <c r="AQ28" i="7" s="1"/>
  <c r="F25" i="7"/>
  <c r="AQ23" i="7"/>
  <c r="AH23" i="7"/>
  <c r="F23" i="7"/>
  <c r="F21" i="7"/>
  <c r="F19" i="7"/>
  <c r="CQ2" i="7"/>
  <c r="D25" i="11" l="1"/>
  <c r="AQ34" i="7"/>
  <c r="Q16" i="11"/>
  <c r="R16" i="11" s="1"/>
  <c r="Q16" i="8"/>
  <c r="R16" i="8" s="1"/>
  <c r="S10" i="8"/>
  <c r="O11" i="8" s="1"/>
  <c r="D52" i="7" l="1"/>
  <c r="J142" i="7"/>
  <c r="H142" i="7" s="1"/>
  <c r="CO141" i="7"/>
  <c r="O140" i="7"/>
  <c r="J140" i="7"/>
  <c r="N140" i="7"/>
  <c r="O138" i="7"/>
  <c r="J138" i="7"/>
  <c r="N138" i="7"/>
  <c r="CO132" i="7"/>
  <c r="J130" i="7"/>
  <c r="I130" i="7"/>
  <c r="C119" i="7"/>
  <c r="CN118" i="7"/>
  <c r="U24" i="8"/>
  <c r="T23" i="8"/>
  <c r="U23" i="8" s="1"/>
  <c r="I138" i="7" l="1"/>
  <c r="I140" i="7"/>
  <c r="D25" i="8"/>
  <c r="CB43" i="7" s="1"/>
  <c r="BI38" i="7" l="1"/>
  <c r="BU39" i="7"/>
  <c r="BU95" i="7" s="1"/>
  <c r="C64" i="7"/>
  <c r="CO86" i="7"/>
  <c r="CO77" i="7"/>
  <c r="CN63" i="7"/>
  <c r="CB154" i="7" l="1"/>
  <c r="CB99" i="7"/>
  <c r="BN39" i="7"/>
  <c r="BI149" i="7"/>
  <c r="BI94" i="7"/>
  <c r="J87" i="7"/>
  <c r="H87" i="7" s="1"/>
  <c r="O85" i="7"/>
  <c r="J85" i="7"/>
  <c r="N85" i="7"/>
  <c r="O83" i="7"/>
  <c r="J83" i="7"/>
  <c r="I83" i="7"/>
  <c r="J75" i="7"/>
  <c r="I75" i="7"/>
  <c r="BS39" i="7" l="1"/>
  <c r="BN150" i="7"/>
  <c r="BN95" i="7"/>
  <c r="I85" i="7"/>
  <c r="N83" i="7"/>
  <c r="CO25" i="7"/>
  <c r="CO136" i="7" s="1"/>
  <c r="BQ39" i="7"/>
  <c r="BD39" i="7"/>
  <c r="AQ141" i="7"/>
  <c r="AQ137" i="7"/>
  <c r="J31" i="7"/>
  <c r="H31" i="7" s="1"/>
  <c r="O29" i="7"/>
  <c r="O27" i="7"/>
  <c r="J29" i="7"/>
  <c r="J27" i="7"/>
  <c r="J19" i="7"/>
  <c r="BQ95" i="7" l="1"/>
  <c r="BQ150" i="7"/>
  <c r="BS150" i="7"/>
  <c r="BS95" i="7"/>
  <c r="BU150" i="7"/>
  <c r="BD150" i="7"/>
  <c r="BD95" i="7"/>
  <c r="AH79" i="7"/>
  <c r="AH134" i="7"/>
  <c r="AQ79" i="7"/>
  <c r="AQ134" i="7"/>
  <c r="CO27" i="7"/>
  <c r="CO138" i="7" s="1"/>
  <c r="CO81" i="7"/>
  <c r="AQ32" i="7"/>
  <c r="AQ86" i="7"/>
  <c r="AQ82" i="7"/>
  <c r="AQ139" i="7"/>
  <c r="I29" i="7"/>
  <c r="AQ88" i="7" l="1"/>
  <c r="AQ143" i="7"/>
  <c r="AQ90" i="7"/>
  <c r="AQ145" i="7"/>
  <c r="CO34" i="7"/>
  <c r="CO83" i="7"/>
  <c r="BM30" i="7"/>
  <c r="BM26" i="7"/>
  <c r="AQ84" i="7"/>
  <c r="N29" i="7"/>
  <c r="CO43" i="7" l="1"/>
  <c r="CO40" i="7" s="1"/>
  <c r="CO151" i="7" s="1"/>
  <c r="CB12" i="7"/>
  <c r="BM86" i="7"/>
  <c r="BM141" i="7"/>
  <c r="BM137" i="7"/>
  <c r="BM82" i="7"/>
  <c r="CO38" i="7"/>
  <c r="CB15" i="7" s="1"/>
  <c r="CO145" i="7"/>
  <c r="CO90" i="7"/>
  <c r="AQ36" i="7"/>
  <c r="N27" i="7"/>
  <c r="I27" i="7"/>
  <c r="I19" i="7"/>
  <c r="AQ147" i="7" l="1"/>
  <c r="BM34" i="7"/>
  <c r="CO154" i="7"/>
  <c r="CB71" i="7"/>
  <c r="CB126" i="7"/>
  <c r="CB68" i="7"/>
  <c r="CB123" i="7"/>
  <c r="CO94" i="7"/>
  <c r="CO149" i="7"/>
  <c r="CO99" i="7"/>
  <c r="CO96" i="7"/>
  <c r="AQ92" i="7"/>
  <c r="BM145" i="7" l="1"/>
  <c r="BM90" i="7"/>
  <c r="DD30" i="7"/>
  <c r="DD31" i="7"/>
  <c r="DD32" i="7" s="1"/>
  <c r="D50" i="7" l="1"/>
  <c r="CU164" i="7"/>
  <c r="CX164" i="7" s="1"/>
  <c r="D105" i="7"/>
  <c r="CY16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N7" authorId="0" shapeId="0" xr:uid="{CB96614E-6A0C-4C66-87E8-46271765FBA7}">
      <text>
        <r>
          <rPr>
            <sz val="8"/>
            <color indexed="81"/>
            <rFont val="MS P ゴシック"/>
            <family val="3"/>
            <charset val="128"/>
          </rPr>
          <t>提出日を西暦で入力
通常時は月末の日付
例：2025/9/30</t>
        </r>
      </text>
    </comment>
    <comment ref="C8" authorId="0" shapeId="0" xr:uid="{EC82E956-530B-4E16-86EF-F29FA1284726}">
      <text>
        <r>
          <rPr>
            <sz val="8"/>
            <color indexed="81"/>
            <rFont val="MS P ゴシック"/>
            <family val="3"/>
            <charset val="128"/>
          </rPr>
          <t>リストから請求先営業所の選択</t>
        </r>
      </text>
    </comment>
    <comment ref="CO21" authorId="0" shapeId="0" xr:uid="{7F9E8FC9-92D1-4F78-9960-ECF0F8F021D1}">
      <text>
        <r>
          <rPr>
            <sz val="8"/>
            <color indexed="81"/>
            <rFont val="MS P ゴシック"/>
            <family val="3"/>
            <charset val="128"/>
          </rPr>
          <t>対象月までの累計の出高（税抜）を入力</t>
        </r>
      </text>
    </comment>
    <comment ref="CO30" authorId="0" shapeId="0" xr:uid="{E3DBBFAC-095C-4636-B3EE-D197EC8EB5C0}">
      <text>
        <r>
          <rPr>
            <sz val="8"/>
            <color indexed="81"/>
            <rFont val="MS P ゴシック"/>
            <family val="3"/>
            <charset val="128"/>
          </rPr>
          <t>前回迄の請求金額（税込）を入力</t>
        </r>
      </text>
    </comment>
    <comment ref="BL44" authorId="0" shapeId="0" xr:uid="{AA2E3633-A341-4222-A499-65C2D87624F8}">
      <text>
        <r>
          <rPr>
            <sz val="8"/>
            <color indexed="81"/>
            <rFont val="MS P ゴシック"/>
            <family val="3"/>
            <charset val="128"/>
          </rPr>
          <t>出来高請求時は空白
竣工時は当社担当者へお問い合わせください。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N7" authorId="0" shapeId="0" xr:uid="{BCFC79CD-CC46-4867-A20B-C15F60316A19}">
      <text>
        <r>
          <rPr>
            <sz val="8"/>
            <color indexed="81"/>
            <rFont val="MS P ゴシック"/>
            <family val="3"/>
            <charset val="128"/>
          </rPr>
          <t>提出日を西暦で入力
通常時は月末の日付
例：2025/9/30</t>
        </r>
      </text>
    </comment>
    <comment ref="C8" authorId="0" shapeId="0" xr:uid="{DC698702-1B51-45B9-A84C-697BD71514AF}">
      <text>
        <r>
          <rPr>
            <sz val="8"/>
            <color indexed="81"/>
            <rFont val="MS P ゴシック"/>
            <family val="3"/>
            <charset val="128"/>
          </rPr>
          <t>リストから請求先営業所の選択</t>
        </r>
      </text>
    </comment>
    <comment ref="CO21" authorId="0" shapeId="0" xr:uid="{A436FE06-7B88-4D44-8EE7-6014FC76A1C0}">
      <text>
        <r>
          <rPr>
            <sz val="8"/>
            <color indexed="81"/>
            <rFont val="MS P ゴシック"/>
            <family val="3"/>
            <charset val="128"/>
          </rPr>
          <t>対象月までの累計の出高（税抜）を入力</t>
        </r>
      </text>
    </comment>
    <comment ref="CO30" authorId="0" shapeId="0" xr:uid="{22F8BEE1-C3FE-44BC-9820-FDF7CA743C44}">
      <text>
        <r>
          <rPr>
            <sz val="8"/>
            <color indexed="81"/>
            <rFont val="MS P ゴシック"/>
            <family val="3"/>
            <charset val="128"/>
          </rPr>
          <t>前回迄の請求金額（税込）を入力</t>
        </r>
      </text>
    </comment>
    <comment ref="BL44" authorId="0" shapeId="0" xr:uid="{5EE6104D-8C10-4002-B976-142660178B2D}">
      <text>
        <r>
          <rPr>
            <sz val="8"/>
            <color indexed="81"/>
            <rFont val="MS P ゴシック"/>
            <family val="3"/>
            <charset val="128"/>
          </rPr>
          <t>竣工時は完成検査で合格を受けた日を入力
例：2025/9/30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N7" authorId="0" shapeId="0" xr:uid="{2D826DC2-5C67-46D3-9CE9-F32BC8819F49}">
      <text>
        <r>
          <rPr>
            <sz val="8"/>
            <color indexed="81"/>
            <rFont val="MS P ゴシック"/>
            <family val="3"/>
            <charset val="128"/>
          </rPr>
          <t>提出日を西暦で入力
通常時は月末の日付
例：2025/9/30</t>
        </r>
      </text>
    </comment>
    <comment ref="C8" authorId="0" shapeId="0" xr:uid="{D5835A72-455B-4189-AA5B-6B423DFEA915}">
      <text>
        <r>
          <rPr>
            <sz val="8"/>
            <color indexed="81"/>
            <rFont val="MS P ゴシック"/>
            <family val="3"/>
            <charset val="128"/>
          </rPr>
          <t>リストから請求先営業所の選択</t>
        </r>
      </text>
    </comment>
    <comment ref="CO21" authorId="0" shapeId="0" xr:uid="{3496806E-624F-4A0F-BD1D-5B4B75CF23AC}">
      <text>
        <r>
          <rPr>
            <sz val="8"/>
            <color indexed="81"/>
            <rFont val="MS P ゴシック"/>
            <family val="3"/>
            <charset val="128"/>
          </rPr>
          <t>対象月までの累計の出高（税抜）を入力</t>
        </r>
      </text>
    </comment>
    <comment ref="CO30" authorId="0" shapeId="0" xr:uid="{BC6DABAA-9FD9-441E-A045-9100E744799F}">
      <text>
        <r>
          <rPr>
            <sz val="8"/>
            <color indexed="81"/>
            <rFont val="MS P ゴシック"/>
            <family val="3"/>
            <charset val="128"/>
          </rPr>
          <t>前回迄の請求金額（税込）を入力</t>
        </r>
      </text>
    </comment>
    <comment ref="BL44" authorId="0" shapeId="0" xr:uid="{0CE20310-FF98-4739-881C-B95EA9046D11}">
      <text>
        <r>
          <rPr>
            <sz val="8"/>
            <color indexed="81"/>
            <rFont val="MS P ゴシック"/>
            <family val="3"/>
            <charset val="128"/>
          </rPr>
          <t>竣工時は完成検査で合格を受けた日を入力
例：2025/9/30</t>
        </r>
      </text>
    </comment>
  </commentList>
</comments>
</file>

<file path=xl/sharedStrings.xml><?xml version="1.0" encoding="utf-8"?>
<sst xmlns="http://schemas.openxmlformats.org/spreadsheetml/2006/main" count="812" uniqueCount="173">
  <si>
    <t>入力用兼取引先控</t>
    <rPh sb="0" eb="3">
      <t>ニュウリョクヨウ</t>
    </rPh>
    <rPh sb="3" eb="4">
      <t>ケン</t>
    </rPh>
    <rPh sb="4" eb="7">
      <t>トリヒキサキ</t>
    </rPh>
    <rPh sb="7" eb="8">
      <t>ヒカ</t>
    </rPh>
    <phoneticPr fontId="2"/>
  </si>
  <si>
    <t>（工事請負）</t>
    <rPh sb="1" eb="5">
      <t>コウジウケオイ</t>
    </rPh>
    <phoneticPr fontId="2"/>
  </si>
  <si>
    <t>商店コード</t>
    <rPh sb="0" eb="2">
      <t>ショウテン</t>
    </rPh>
    <phoneticPr fontId="2"/>
  </si>
  <si>
    <t>①取引先控</t>
    <rPh sb="1" eb="4">
      <t>トリヒキサキ</t>
    </rPh>
    <rPh sb="4" eb="5">
      <t>ヒカ</t>
    </rPh>
    <phoneticPr fontId="2"/>
  </si>
  <si>
    <t>御中</t>
    <rPh sb="0" eb="2">
      <t>オンチュウ</t>
    </rPh>
    <phoneticPr fontId="2"/>
  </si>
  <si>
    <t>電話</t>
    <rPh sb="0" eb="2">
      <t>デンワ</t>
    </rPh>
    <phoneticPr fontId="2"/>
  </si>
  <si>
    <t>口座番号</t>
    <rPh sb="0" eb="4">
      <t>コウザバンゴウ</t>
    </rPh>
    <phoneticPr fontId="2"/>
  </si>
  <si>
    <t>口座種別</t>
    <rPh sb="0" eb="4">
      <t>コウザシュベツ</t>
    </rPh>
    <phoneticPr fontId="2"/>
  </si>
  <si>
    <t>工事名</t>
    <rPh sb="0" eb="3">
      <t>コウジメイ</t>
    </rPh>
    <phoneticPr fontId="2"/>
  </si>
  <si>
    <t>提出用紙（正・副1枚ずつ）</t>
    <rPh sb="0" eb="2">
      <t>テイシュツ</t>
    </rPh>
    <rPh sb="2" eb="4">
      <t>ヨウシ</t>
    </rPh>
    <rPh sb="5" eb="6">
      <t>セイ</t>
    </rPh>
    <rPh sb="7" eb="8">
      <t>フク</t>
    </rPh>
    <rPh sb="9" eb="10">
      <t>マイ</t>
    </rPh>
    <phoneticPr fontId="2"/>
  </si>
  <si>
    <t>③本社提出用</t>
    <rPh sb="1" eb="3">
      <t>ホンシャ</t>
    </rPh>
    <rPh sb="3" eb="6">
      <t>テイシュツヨウ</t>
    </rPh>
    <phoneticPr fontId="2"/>
  </si>
  <si>
    <t>請　求　書　(控)</t>
    <rPh sb="0" eb="1">
      <t>ショウ</t>
    </rPh>
    <rPh sb="2" eb="3">
      <t>モトム</t>
    </rPh>
    <rPh sb="4" eb="5">
      <t>ショ</t>
    </rPh>
    <rPh sb="7" eb="8">
      <t>ヒカ</t>
    </rPh>
    <phoneticPr fontId="2"/>
  </si>
  <si>
    <t>株式会社　レックス</t>
    <rPh sb="0" eb="4">
      <t>カブシキガイシャ</t>
    </rPh>
    <phoneticPr fontId="2"/>
  </si>
  <si>
    <t>工事番号</t>
    <rPh sb="0" eb="4">
      <t>コウジバンゴウ</t>
    </rPh>
    <phoneticPr fontId="2"/>
  </si>
  <si>
    <t>契約支払条件</t>
    <rPh sb="0" eb="6">
      <t>ケイヤクシハライジョウケン</t>
    </rPh>
    <phoneticPr fontId="2"/>
  </si>
  <si>
    <t>現金</t>
    <rPh sb="0" eb="2">
      <t>ゲンキン</t>
    </rPh>
    <phoneticPr fontId="2"/>
  </si>
  <si>
    <t>消費税（10％）</t>
    <rPh sb="0" eb="3">
      <t>ショウヒゼイ</t>
    </rPh>
    <phoneticPr fontId="2"/>
  </si>
  <si>
    <t>変更増減額（税抜）</t>
    <rPh sb="0" eb="4">
      <t>ヘンコウゾウゲン</t>
    </rPh>
    <rPh sb="4" eb="5">
      <t>ガク</t>
    </rPh>
    <rPh sb="6" eb="8">
      <t>ゼイヌキ</t>
    </rPh>
    <phoneticPr fontId="2"/>
  </si>
  <si>
    <t>当初契約額（税抜）</t>
    <rPh sb="0" eb="2">
      <t>トウショ</t>
    </rPh>
    <rPh sb="2" eb="4">
      <t>ケイヤク</t>
    </rPh>
    <rPh sb="4" eb="5">
      <t>ガク</t>
    </rPh>
    <rPh sb="6" eb="8">
      <t>ゼイヌキ</t>
    </rPh>
    <phoneticPr fontId="2"/>
  </si>
  <si>
    <t>当初契約額
（税込）</t>
    <rPh sb="0" eb="2">
      <t>トウショ</t>
    </rPh>
    <rPh sb="2" eb="4">
      <t>ケイヤク</t>
    </rPh>
    <rPh sb="4" eb="5">
      <t>ガク</t>
    </rPh>
    <rPh sb="7" eb="9">
      <t>ゼイコミ</t>
    </rPh>
    <phoneticPr fontId="2"/>
  </si>
  <si>
    <t>変更増減額
（税込）</t>
    <rPh sb="0" eb="4">
      <t>ヘンコウゾウゲン</t>
    </rPh>
    <rPh sb="4" eb="5">
      <t>ガク</t>
    </rPh>
    <rPh sb="7" eb="9">
      <t>ゼイコミ</t>
    </rPh>
    <phoneticPr fontId="2"/>
  </si>
  <si>
    <t>現在契約額（税抜）</t>
    <rPh sb="0" eb="2">
      <t>ゲンザイ</t>
    </rPh>
    <rPh sb="2" eb="4">
      <t>ケイヤク</t>
    </rPh>
    <rPh sb="4" eb="5">
      <t>ガク</t>
    </rPh>
    <rPh sb="6" eb="8">
      <t>ゼイヌキ</t>
    </rPh>
    <phoneticPr fontId="2"/>
  </si>
  <si>
    <t>現在契約額
（税込）</t>
    <rPh sb="0" eb="2">
      <t>ゲンザイ</t>
    </rPh>
    <rPh sb="2" eb="4">
      <t>ケイヤク</t>
    </rPh>
    <rPh sb="4" eb="5">
      <t>ガク</t>
    </rPh>
    <rPh sb="7" eb="9">
      <t>ゼイコミ</t>
    </rPh>
    <phoneticPr fontId="2"/>
  </si>
  <si>
    <t>累計出来高（税抜）
①</t>
    <phoneticPr fontId="2"/>
  </si>
  <si>
    <t>①　+　②　計③</t>
    <phoneticPr fontId="2"/>
  </si>
  <si>
    <t>今回請求金額
③　-　④</t>
    <phoneticPr fontId="2"/>
  </si>
  <si>
    <t>上記内消費税（10％）</t>
    <phoneticPr fontId="2"/>
  </si>
  <si>
    <t>上記消費税（10％）②</t>
    <phoneticPr fontId="2"/>
  </si>
  <si>
    <r>
      <t xml:space="preserve">前回迄請求金額（税込）
</t>
    </r>
    <r>
      <rPr>
        <sz val="6"/>
        <color theme="1"/>
        <rFont val="ＭＳ Ｐ明朝"/>
        <family val="1"/>
        <charset val="128"/>
      </rPr>
      <t>（前回請求金額③を記入）</t>
    </r>
    <r>
      <rPr>
        <sz val="9"/>
        <color theme="1"/>
        <rFont val="ＭＳ Ｐ明朝"/>
        <family val="1"/>
        <charset val="128"/>
      </rPr>
      <t xml:space="preserve">
④</t>
    </r>
    <phoneticPr fontId="2"/>
  </si>
  <si>
    <t>現金支払金額</t>
    <rPh sb="0" eb="2">
      <t>ゲンキン</t>
    </rPh>
    <rPh sb="2" eb="6">
      <t>シハライキンガク</t>
    </rPh>
    <phoneticPr fontId="2"/>
  </si>
  <si>
    <t>請 求 対 象 工 事 情 報</t>
    <rPh sb="0" eb="1">
      <t>ショウ</t>
    </rPh>
    <rPh sb="2" eb="3">
      <t>モトム</t>
    </rPh>
    <rPh sb="4" eb="5">
      <t>タイ</t>
    </rPh>
    <rPh sb="6" eb="7">
      <t>ゾウ</t>
    </rPh>
    <rPh sb="8" eb="9">
      <t>コウ</t>
    </rPh>
    <rPh sb="10" eb="11">
      <t>コト</t>
    </rPh>
    <rPh sb="12" eb="13">
      <t>ジョウ</t>
    </rPh>
    <rPh sb="14" eb="15">
      <t>ホウ</t>
    </rPh>
    <phoneticPr fontId="2"/>
  </si>
  <si>
    <t>今 回 請 求</t>
    <rPh sb="0" eb="1">
      <t>イマ</t>
    </rPh>
    <rPh sb="2" eb="3">
      <t>カイ</t>
    </rPh>
    <rPh sb="4" eb="5">
      <t>ショウ</t>
    </rPh>
    <rPh sb="6" eb="7">
      <t>モトム</t>
    </rPh>
    <phoneticPr fontId="2"/>
  </si>
  <si>
    <t>下記の金額を請求いたします</t>
    <rPh sb="0" eb="2">
      <t>カキ</t>
    </rPh>
    <rPh sb="3" eb="5">
      <t>キンガク</t>
    </rPh>
    <rPh sb="6" eb="8">
      <t>セイキュウ</t>
    </rPh>
    <phoneticPr fontId="2"/>
  </si>
  <si>
    <t>〒</t>
    <phoneticPr fontId="2"/>
  </si>
  <si>
    <t>住所</t>
    <rPh sb="0" eb="2">
      <t>ジュウショ</t>
    </rPh>
    <phoneticPr fontId="2"/>
  </si>
  <si>
    <t>㊞</t>
    <phoneticPr fontId="2"/>
  </si>
  <si>
    <t>登録番号</t>
    <rPh sb="0" eb="4">
      <t>トウロクバンゴウ</t>
    </rPh>
    <phoneticPr fontId="2"/>
  </si>
  <si>
    <t>振込口座情報</t>
    <rPh sb="0" eb="6">
      <t>フリコミコウザジョウホウ</t>
    </rPh>
    <phoneticPr fontId="2"/>
  </si>
  <si>
    <t>口座名義</t>
    <rPh sb="0" eb="4">
      <t>コウザメイギ</t>
    </rPh>
    <phoneticPr fontId="2"/>
  </si>
  <si>
    <t>（工事請負1号）</t>
    <phoneticPr fontId="2"/>
  </si>
  <si>
    <t>本社</t>
    <rPh sb="0" eb="2">
      <t>ホンシャ</t>
    </rPh>
    <phoneticPr fontId="2"/>
  </si>
  <si>
    <t>新潟支店　新潟営業所</t>
    <rPh sb="0" eb="4">
      <t>ニイガタシテン</t>
    </rPh>
    <rPh sb="5" eb="10">
      <t>ニイガタエイギョウショ</t>
    </rPh>
    <phoneticPr fontId="2"/>
  </si>
  <si>
    <t>新潟支店　新発田営業所</t>
    <rPh sb="5" eb="11">
      <t>シバタエイギョウショ</t>
    </rPh>
    <phoneticPr fontId="2"/>
  </si>
  <si>
    <t>新潟支店　村上営業所</t>
    <rPh sb="5" eb="10">
      <t>ムラカミエイギョウショ</t>
    </rPh>
    <phoneticPr fontId="2"/>
  </si>
  <si>
    <t>新潟支店　新潟西営業所</t>
    <rPh sb="5" eb="11">
      <t>ニイガタニシエイギョウショ</t>
    </rPh>
    <phoneticPr fontId="2"/>
  </si>
  <si>
    <t>新潟支店　三条営業所</t>
    <rPh sb="5" eb="10">
      <t>サンジョウエイギョウショ</t>
    </rPh>
    <phoneticPr fontId="2"/>
  </si>
  <si>
    <t>中越支店　中越営業所</t>
    <rPh sb="0" eb="2">
      <t>チュウエツ</t>
    </rPh>
    <rPh sb="5" eb="10">
      <t>チュウエツエイギョウショ</t>
    </rPh>
    <phoneticPr fontId="2"/>
  </si>
  <si>
    <t>中越支店　魚沼営業所</t>
    <rPh sb="5" eb="10">
      <t>ウオヌマエイギョウショ</t>
    </rPh>
    <phoneticPr fontId="2"/>
  </si>
  <si>
    <t>中越支店　南魚沼営業所</t>
    <rPh sb="5" eb="11">
      <t>ミナミウオヌマエイギョウショ</t>
    </rPh>
    <phoneticPr fontId="2"/>
  </si>
  <si>
    <t>中越支店　十日町営業所</t>
    <rPh sb="5" eb="11">
      <t>トオカマチエイギョウショ</t>
    </rPh>
    <phoneticPr fontId="2"/>
  </si>
  <si>
    <t>中越支店　奥只見管理事務所</t>
    <rPh sb="5" eb="13">
      <t>オクタダミカンリジムショ</t>
    </rPh>
    <phoneticPr fontId="2"/>
  </si>
  <si>
    <t>上越支店　上越営業所</t>
    <rPh sb="0" eb="1">
      <t>ウエ</t>
    </rPh>
    <rPh sb="5" eb="10">
      <t>ジョウエツエイギョウショ</t>
    </rPh>
    <phoneticPr fontId="2"/>
  </si>
  <si>
    <t>上越支店　柏崎営業所</t>
    <rPh sb="5" eb="10">
      <t>カシワザキエイギョウショ</t>
    </rPh>
    <phoneticPr fontId="2"/>
  </si>
  <si>
    <t>請　求　書　(副)</t>
    <rPh sb="0" eb="1">
      <t>ショウ</t>
    </rPh>
    <rPh sb="2" eb="3">
      <t>モトム</t>
    </rPh>
    <rPh sb="4" eb="5">
      <t>ショ</t>
    </rPh>
    <rPh sb="7" eb="8">
      <t>フク</t>
    </rPh>
    <phoneticPr fontId="2"/>
  </si>
  <si>
    <t>請　求　書　(正)</t>
    <rPh sb="0" eb="1">
      <t>ショウ</t>
    </rPh>
    <rPh sb="2" eb="3">
      <t>モトム</t>
    </rPh>
    <rPh sb="4" eb="5">
      <t>ショ</t>
    </rPh>
    <rPh sb="7" eb="8">
      <t>セイ</t>
    </rPh>
    <phoneticPr fontId="2"/>
  </si>
  <si>
    <t>T</t>
    <phoneticPr fontId="2"/>
  </si>
  <si>
    <t>←③竣工日入力請求の商店払予定日</t>
    <rPh sb="2" eb="4">
      <t>シュンコウ</t>
    </rPh>
    <rPh sb="4" eb="5">
      <t>ヒ</t>
    </rPh>
    <rPh sb="5" eb="7">
      <t>ニュウリョク</t>
    </rPh>
    <rPh sb="7" eb="9">
      <t>セイキュウ</t>
    </rPh>
    <rPh sb="10" eb="13">
      <t>ショウテンバライ</t>
    </rPh>
    <rPh sb="13" eb="16">
      <t>ヨテイビ</t>
    </rPh>
    <phoneticPr fontId="2"/>
  </si>
  <si>
    <t>←①竣工日</t>
    <rPh sb="2" eb="5">
      <t>シュンコウビ</t>
    </rPh>
    <phoneticPr fontId="2"/>
  </si>
  <si>
    <t>←②竣工日から50日</t>
    <rPh sb="2" eb="5">
      <t>シュンコウビ</t>
    </rPh>
    <rPh sb="9" eb="10">
      <t>ニチ</t>
    </rPh>
    <phoneticPr fontId="2"/>
  </si>
  <si>
    <t>←④　②-③</t>
    <phoneticPr fontId="2"/>
  </si>
  <si>
    <t>竣工（出来高100％）時記入欄</t>
    <rPh sb="0" eb="2">
      <t>シュンコウ</t>
    </rPh>
    <rPh sb="3" eb="6">
      <t>デキダカ</t>
    </rPh>
    <rPh sb="11" eb="12">
      <t>ジ</t>
    </rPh>
    <rPh sb="12" eb="15">
      <t>キニュウラン</t>
    </rPh>
    <phoneticPr fontId="2"/>
  </si>
  <si>
    <t>　通信欄</t>
    <rPh sb="1" eb="3">
      <t>ツウシン</t>
    </rPh>
    <rPh sb="3" eb="4">
      <t>ラン</t>
    </rPh>
    <phoneticPr fontId="2"/>
  </si>
  <si>
    <t>郵便番号</t>
    <rPh sb="0" eb="4">
      <t>ユウビンバンゴウ</t>
    </rPh>
    <phoneticPr fontId="2"/>
  </si>
  <si>
    <t>会社名</t>
    <rPh sb="0" eb="3">
      <t>カイシャメイ</t>
    </rPh>
    <phoneticPr fontId="2"/>
  </si>
  <si>
    <t>代表者（役職・氏名）</t>
    <rPh sb="0" eb="3">
      <t>ダイヒョウシャ</t>
    </rPh>
    <rPh sb="4" eb="6">
      <t>ヤクショク</t>
    </rPh>
    <rPh sb="7" eb="9">
      <t>シメイ</t>
    </rPh>
    <phoneticPr fontId="2"/>
  </si>
  <si>
    <t>電話番号</t>
    <rPh sb="0" eb="4">
      <t>デンワバンゴウ</t>
    </rPh>
    <phoneticPr fontId="2"/>
  </si>
  <si>
    <t>適格請求書発行事業者番号</t>
    <rPh sb="0" eb="10">
      <t>テキカクセイキュウショハッコウジギョウシャ</t>
    </rPh>
    <rPh sb="10" eb="12">
      <t>バンゴウ</t>
    </rPh>
    <phoneticPr fontId="2"/>
  </si>
  <si>
    <t>-</t>
    <phoneticPr fontId="2"/>
  </si>
  <si>
    <t>ＦＡＸ番号</t>
    <rPh sb="3" eb="5">
      <t>バンゴウ</t>
    </rPh>
    <phoneticPr fontId="2"/>
  </si>
  <si>
    <t>銀行名</t>
    <rPh sb="0" eb="3">
      <t>ギンコウメイ</t>
    </rPh>
    <phoneticPr fontId="2"/>
  </si>
  <si>
    <t>支店名</t>
    <rPh sb="0" eb="3">
      <t>シテンメイ</t>
    </rPh>
    <phoneticPr fontId="2"/>
  </si>
  <si>
    <t>口座名（カタカナ）</t>
    <rPh sb="0" eb="3">
      <t>コウザメイ</t>
    </rPh>
    <phoneticPr fontId="2"/>
  </si>
  <si>
    <t>当座</t>
    <rPh sb="0" eb="2">
      <t>トウザ</t>
    </rPh>
    <phoneticPr fontId="2"/>
  </si>
  <si>
    <t>※色のついたセルを全て埋めてください。</t>
    <rPh sb="1" eb="2">
      <t>イロ</t>
    </rPh>
    <rPh sb="9" eb="10">
      <t>スベ</t>
    </rPh>
    <rPh sb="11" eb="12">
      <t>ウ</t>
    </rPh>
    <phoneticPr fontId="2"/>
  </si>
  <si>
    <t>基本情報入力</t>
    <rPh sb="0" eb="4">
      <t>キホンジョウホウ</t>
    </rPh>
    <rPh sb="4" eb="6">
      <t>ニュウリョク</t>
    </rPh>
    <phoneticPr fontId="2"/>
  </si>
  <si>
    <t>FAX</t>
    <phoneticPr fontId="2"/>
  </si>
  <si>
    <t>※数字の入力は全て半角数字で入力してください。</t>
    <rPh sb="1" eb="3">
      <t>スウジ</t>
    </rPh>
    <rPh sb="4" eb="6">
      <t>ニュウリョク</t>
    </rPh>
    <rPh sb="7" eb="8">
      <t>スベ</t>
    </rPh>
    <rPh sb="9" eb="11">
      <t>ハンカク</t>
    </rPh>
    <rPh sb="11" eb="13">
      <t>スウジ</t>
    </rPh>
    <rPh sb="14" eb="16">
      <t>ニュウリョク</t>
    </rPh>
    <phoneticPr fontId="2"/>
  </si>
  <si>
    <t>請求対象工事情報入力</t>
    <rPh sb="0" eb="6">
      <t>セイキュウタイショウコウジ</t>
    </rPh>
    <rPh sb="6" eb="10">
      <t>ジョウホウニュウリョク</t>
    </rPh>
    <phoneticPr fontId="2"/>
  </si>
  <si>
    <t>当初契約額（税抜）</t>
    <rPh sb="0" eb="5">
      <t>トウショケイヤクガク</t>
    </rPh>
    <rPh sb="6" eb="8">
      <t>ゼイヌキ</t>
    </rPh>
    <phoneticPr fontId="2"/>
  </si>
  <si>
    <t>変更増減額（税抜）</t>
    <rPh sb="0" eb="2">
      <t>ヘンコウ</t>
    </rPh>
    <rPh sb="2" eb="5">
      <t>ゾウゲンガク</t>
    </rPh>
    <rPh sb="6" eb="8">
      <t>ゼイヌキ</t>
    </rPh>
    <phoneticPr fontId="2"/>
  </si>
  <si>
    <t>現在契約額（税抜）</t>
    <rPh sb="0" eb="2">
      <t>ゲンザイ</t>
    </rPh>
    <rPh sb="2" eb="5">
      <t>ケイヤクガク</t>
    </rPh>
    <rPh sb="6" eb="8">
      <t>ゼイヌキ</t>
    </rPh>
    <phoneticPr fontId="2"/>
  </si>
  <si>
    <t>契約支払条件</t>
    <rPh sb="0" eb="2">
      <t>ケイヤク</t>
    </rPh>
    <rPh sb="2" eb="6">
      <t>シハライジョウケン</t>
    </rPh>
    <phoneticPr fontId="2"/>
  </si>
  <si>
    <t>手形</t>
    <rPh sb="0" eb="2">
      <t>テガタ</t>
    </rPh>
    <phoneticPr fontId="2"/>
  </si>
  <si>
    <t>電債</t>
    <rPh sb="0" eb="2">
      <t>デンサイ</t>
    </rPh>
    <phoneticPr fontId="2"/>
  </si>
  <si>
    <t>サイト</t>
    <phoneticPr fontId="2"/>
  </si>
  <si>
    <t>新潟支店　レンタル事業・販売　新潟営業所</t>
    <rPh sb="9" eb="11">
      <t>ジギョウ</t>
    </rPh>
    <rPh sb="12" eb="14">
      <t>ハンバイ</t>
    </rPh>
    <rPh sb="15" eb="17">
      <t>ニイガタ</t>
    </rPh>
    <rPh sb="17" eb="20">
      <t>エイギョウショ</t>
    </rPh>
    <phoneticPr fontId="2"/>
  </si>
  <si>
    <t>新潟支店　レンタル事業・販売　中越営業所</t>
    <rPh sb="9" eb="11">
      <t>ジギョウ</t>
    </rPh>
    <rPh sb="12" eb="14">
      <t>ハンバイ</t>
    </rPh>
    <rPh sb="15" eb="17">
      <t>チュウエツ</t>
    </rPh>
    <rPh sb="17" eb="20">
      <t>エイギョウショ</t>
    </rPh>
    <phoneticPr fontId="2"/>
  </si>
  <si>
    <t>新潟支店　レンタル事業・販売　上越営業所</t>
    <rPh sb="9" eb="11">
      <t>ジギョウ</t>
    </rPh>
    <rPh sb="12" eb="14">
      <t>ハンバイ</t>
    </rPh>
    <rPh sb="15" eb="17">
      <t>ジョウエツ</t>
    </rPh>
    <rPh sb="17" eb="20">
      <t>エイギョウショ</t>
    </rPh>
    <phoneticPr fontId="2"/>
  </si>
  <si>
    <t>新潟支店　レンタル事業・販売　下越営業所</t>
    <rPh sb="9" eb="11">
      <t>ジギョウ</t>
    </rPh>
    <rPh sb="12" eb="14">
      <t>ハンバイ</t>
    </rPh>
    <rPh sb="15" eb="17">
      <t>カエツ</t>
    </rPh>
    <rPh sb="17" eb="20">
      <t>エイギョウショ</t>
    </rPh>
    <phoneticPr fontId="2"/>
  </si>
  <si>
    <t>②事務所控</t>
    <rPh sb="1" eb="3">
      <t>ジム</t>
    </rPh>
    <rPh sb="3" eb="4">
      <t>ショ</t>
    </rPh>
    <rPh sb="4" eb="5">
      <t>ヒカエ</t>
    </rPh>
    <phoneticPr fontId="2"/>
  </si>
  <si>
    <t>色付のセルに入力してください。他のセルは編集できません。</t>
    <rPh sb="0" eb="1">
      <t>イロ</t>
    </rPh>
    <rPh sb="1" eb="2">
      <t>ヅケ</t>
    </rPh>
    <rPh sb="6" eb="8">
      <t>ニュウリョク</t>
    </rPh>
    <rPh sb="15" eb="16">
      <t>タ</t>
    </rPh>
    <rPh sb="20" eb="22">
      <t>ヘンシュウ</t>
    </rPh>
    <phoneticPr fontId="2"/>
  </si>
  <si>
    <t>代表者</t>
    <rPh sb="0" eb="3">
      <t>ダイヒョウシャ</t>
    </rPh>
    <phoneticPr fontId="2"/>
  </si>
  <si>
    <t>社名</t>
    <rPh sb="0" eb="2">
      <t>シャメイ</t>
    </rPh>
    <phoneticPr fontId="2"/>
  </si>
  <si>
    <t>普通</t>
    <rPh sb="0" eb="2">
      <t>フツウ</t>
    </rPh>
    <phoneticPr fontId="2"/>
  </si>
  <si>
    <t>支払条件の記載に誤りがあります</t>
    <rPh sb="0" eb="4">
      <t>シハライジョウケン</t>
    </rPh>
    <rPh sb="5" eb="7">
      <t>キサイ</t>
    </rPh>
    <rPh sb="8" eb="9">
      <t>アヤマ</t>
    </rPh>
    <phoneticPr fontId="2"/>
  </si>
  <si>
    <t>　レックス　使用欄</t>
    <rPh sb="6" eb="9">
      <t>シヨウラン</t>
    </rPh>
    <phoneticPr fontId="2"/>
  </si>
  <si>
    <t>郵便番号を入力してください。</t>
  </si>
  <si>
    <t>住所を入力してください。</t>
  </si>
  <si>
    <t>電話番号を入力してください。</t>
  </si>
  <si>
    <t>FAX番号を入力してください。FAXをお持ちでない場合は入力不要です。</t>
  </si>
  <si>
    <t>口座番号を正しく入力してください。</t>
  </si>
  <si>
    <t>商店コード（6桁）を入力してください。不明な場合は当社へお問い合わせください。</t>
  </si>
  <si>
    <t>当初契約金額（税抜）を入力してください。</t>
  </si>
  <si>
    <t>支払条件として、現金・電債（手形）の割合やサイトを入力してください。  
画面下部にエラーが表示される場合は、以下のようなケースが考えられます。  
・サイトが未入力である  
・現金と電債（手形）の割合の合計が100％になっていない  
・電債（手形）の割合に0が入力されている　など</t>
    <phoneticPr fontId="2"/>
  </si>
  <si>
    <t>会社名を入力してください（例：株式会社○○建設）。</t>
  </si>
  <si>
    <t>役職名・代表者名を入力してください（例：代表取締役 ○○ □□）。</t>
  </si>
  <si>
    <t>登録番号を数字のみ入力してください。登録していない場合は入力不要です。</t>
  </si>
  <si>
    <t>銀行名を正しく入力してください（例：第四北越銀行、新潟信用金庫 等）。</t>
  </si>
  <si>
    <t>支店名を正しく入力してください（例：本店営業部、新潟駅南支店 等）。</t>
  </si>
  <si>
    <t>口座種別（当座 または 普通）を入力または選択してください。</t>
  </si>
  <si>
    <t>口座名義を正しく入力してください（例：カ）レックス）。</t>
  </si>
  <si>
    <t>注文書に記載の工事番号を入力してください。不明な場合は工事担当者へお問い合わせください。</t>
    <rPh sb="9" eb="11">
      <t>バンゴウ</t>
    </rPh>
    <phoneticPr fontId="2"/>
  </si>
  <si>
    <t>注文書に記載の工事名を入力してください。不明な場合は工事担当者へお問い合わせください。</t>
    <rPh sb="9" eb="10">
      <t>メイ</t>
    </rPh>
    <phoneticPr fontId="2"/>
  </si>
  <si>
    <t>変更契約がある場合は、当初からの累計増減金額（税抜）のみを入力してください。</t>
    <rPh sb="16" eb="18">
      <t>ルイケイ</t>
    </rPh>
    <rPh sb="23" eb="25">
      <t>ゼイヌキ</t>
    </rPh>
    <phoneticPr fontId="2"/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</si>
  <si>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</si>
  <si>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</si>
  <si>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</si>
  <si>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</si>
  <si>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</si>
  <si>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</si>
  <si>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代表取締役　山田中川　一郎</t>
    <rPh sb="0" eb="5">
      <t>ダイヒョウトリシマリヤク</t>
    </rPh>
    <rPh sb="6" eb="9">
      <t>ヤマタナカ</t>
    </rPh>
    <rPh sb="9" eb="10">
      <t>カワ</t>
    </rPh>
    <rPh sb="11" eb="13">
      <t>イチロウ</t>
    </rPh>
    <phoneticPr fontId="2"/>
  </si>
  <si>
    <t>025</t>
    <phoneticPr fontId="2"/>
  </si>
  <si>
    <t>0123456789012</t>
    <phoneticPr fontId="2"/>
  </si>
  <si>
    <t>4</t>
  </si>
  <si>
    <t>123</t>
  </si>
  <si>
    <t>123</t>
    <phoneticPr fontId="2"/>
  </si>
  <si>
    <t>987</t>
  </si>
  <si>
    <t>987</t>
    <phoneticPr fontId="2"/>
  </si>
  <si>
    <t>6543</t>
  </si>
  <si>
    <t>6543</t>
    <phoneticPr fontId="2"/>
  </si>
  <si>
    <t>新潟県新潟市中央区○×町1丁目1番地1号</t>
  </si>
  <si>
    <t>新潟県新潟市中央区○×町1丁目1番地1号</t>
    <rPh sb="0" eb="3">
      <t>ニイガタケン</t>
    </rPh>
    <rPh sb="3" eb="6">
      <t>ニイガタシ</t>
    </rPh>
    <rPh sb="6" eb="9">
      <t>チュウオウク</t>
    </rPh>
    <rPh sb="11" eb="12">
      <t>マチ</t>
    </rPh>
    <rPh sb="13" eb="15">
      <t>チョウメ</t>
    </rPh>
    <rPh sb="16" eb="18">
      <t>バンチ</t>
    </rPh>
    <rPh sb="19" eb="20">
      <t>ゴウ</t>
    </rPh>
    <phoneticPr fontId="2"/>
  </si>
  <si>
    <t>▽◇建設工業株式会社</t>
  </si>
  <si>
    <t>▽◇建設工業株式会社</t>
    <rPh sb="2" eb="4">
      <t>ケンセツ</t>
    </rPh>
    <rPh sb="4" eb="6">
      <t>コウギョウ</t>
    </rPh>
    <rPh sb="6" eb="10">
      <t>カブシキガイシャ</t>
    </rPh>
    <phoneticPr fontId="2"/>
  </si>
  <si>
    <t>代表取締役　山田中川　一郎</t>
  </si>
  <si>
    <t>025</t>
  </si>
  <si>
    <t>4567</t>
  </si>
  <si>
    <t>4567</t>
    <phoneticPr fontId="2"/>
  </si>
  <si>
    <t>321</t>
  </si>
  <si>
    <t>321</t>
    <phoneticPr fontId="2"/>
  </si>
  <si>
    <t>7654</t>
  </si>
  <si>
    <t>7654</t>
    <phoneticPr fontId="2"/>
  </si>
  <si>
    <t>第四北越銀行</t>
  </si>
  <si>
    <t>第四北越銀行</t>
    <rPh sb="0" eb="6">
      <t>ダイシホクエツギンコウ</t>
    </rPh>
    <phoneticPr fontId="2"/>
  </si>
  <si>
    <t>本店営業部</t>
  </si>
  <si>
    <t>本店営業部</t>
    <rPh sb="0" eb="5">
      <t>ホンテンエイギョウブ</t>
    </rPh>
    <phoneticPr fontId="2"/>
  </si>
  <si>
    <t>▽◇ケンセツコウギョウ.カ</t>
  </si>
  <si>
    <t>▽◇ケンセツコウギョウ.カ</t>
    <phoneticPr fontId="2"/>
  </si>
  <si>
    <t>26A9999</t>
  </si>
  <si>
    <t>26A9999</t>
    <phoneticPr fontId="2"/>
  </si>
  <si>
    <t>R8---○○□橋塗装塗替工事</t>
  </si>
  <si>
    <t>R8---○○□橋塗装塗替工事</t>
    <phoneticPr fontId="2"/>
  </si>
  <si>
    <t>1</t>
  </si>
  <si>
    <t>2</t>
  </si>
  <si>
    <t>3</t>
  </si>
  <si>
    <t>5</t>
  </si>
  <si>
    <t>6</t>
  </si>
  <si>
    <t>税抜　¥15,000,000　消費税(10%)　¥1,500,000</t>
  </si>
  <si>
    <t>-</t>
  </si>
  <si>
    <t>T</t>
  </si>
  <si>
    <t>0123456789012</t>
  </si>
  <si>
    <t>竣工払</t>
  </si>
  <si>
    <t>当座</t>
  </si>
  <si>
    <t>でんさい振出金額</t>
  </si>
  <si>
    <t>竣工（出来高100％）時は完成検査を受けた後、締日に関係なく速やかに提出してください。</t>
  </si>
  <si>
    <t/>
  </si>
  <si>
    <t>新潟支店　新潟営業所</t>
  </si>
  <si>
    <t>商店払対象外です。竣工払となるので本社へ提出してください。</t>
  </si>
  <si>
    <t>.</t>
  </si>
  <si>
    <t>税抜　¥5,000,000　消費税(10%)　¥500,000</t>
  </si>
  <si>
    <t>商店払</t>
  </si>
  <si>
    <t>商店コード（取引先コード）6桁を入力してください。不明な場合は当社へお問い合わせください。</t>
    <rPh sb="6" eb="9">
      <t>トリヒキサキ</t>
    </rPh>
    <rPh sb="14" eb="15">
      <t>ケタ</t>
    </rPh>
    <phoneticPr fontId="2"/>
  </si>
  <si>
    <t>完成引渡日</t>
    <rPh sb="0" eb="2">
      <t>カンセイ</t>
    </rPh>
    <rPh sb="2" eb="4">
      <t>ヒキワタシ</t>
    </rPh>
    <rPh sb="4" eb="5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</si>
</sst>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0_);[Red]\(0\)"/>
    <numFmt numFmtId="177" formatCode="yyyy&quot;年&quot;m&quot;月&quot;d&quot;日&quot;;@"/>
    <numFmt numFmtId="178" formatCode="[$-F800]dddd\,\ mmmm\ dd\,\ yyyy"/>
    <numFmt numFmtId="179" formatCode="0&quot;日&quot;"/>
  </numFmts>
  <fonts count="2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.5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0"/>
      <color theme="0" tint="-0.499984740745262"/>
      <name val="ＭＳ Ｐ明朝"/>
      <family val="1"/>
      <charset val="128"/>
    </font>
    <font>
      <sz val="6"/>
      <color rgb="FFFF0000"/>
      <name val="ＭＳ Ｐ明朝"/>
      <family val="1"/>
      <charset val="128"/>
    </font>
    <font>
      <sz val="8"/>
      <color indexed="81"/>
      <name val="MS P 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color theme="0" tint="-0.249977111117893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23">
    <xf numFmtId="0" fontId="0" fillId="0" borderId="0" xfId="0">
      <alignment vertical="center"/>
    </xf>
    <xf numFmtId="0" fontId="3" fillId="0" borderId="0" xfId="0" applyFont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protection hidden="1"/>
    </xf>
    <xf numFmtId="0" fontId="5" fillId="0" borderId="0" xfId="0" applyFont="1" applyAlignment="1" applyProtection="1">
      <protection hidden="1"/>
    </xf>
    <xf numFmtId="0" fontId="5" fillId="0" borderId="0" xfId="0" applyFo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right" vertical="top"/>
      <protection hidden="1"/>
    </xf>
    <xf numFmtId="0" fontId="7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7" fillId="0" borderId="0" xfId="0" applyFont="1" applyAlignment="1" applyProtection="1">
      <alignment vertical="center" shrinkToFit="1"/>
      <protection hidden="1"/>
    </xf>
    <xf numFmtId="0" fontId="7" fillId="0" borderId="0" xfId="0" applyFont="1" applyAlignment="1" applyProtection="1">
      <alignment horizontal="distributed" vertical="center"/>
      <protection hidden="1"/>
    </xf>
    <xf numFmtId="0" fontId="17" fillId="0" borderId="0" xfId="0" applyFont="1" applyProtection="1">
      <alignment vertical="center"/>
      <protection hidden="1"/>
    </xf>
    <xf numFmtId="0" fontId="7" fillId="0" borderId="0" xfId="0" applyFont="1" applyAlignment="1" applyProtection="1">
      <alignment horizontal="right" shrinkToFit="1"/>
      <protection hidden="1"/>
    </xf>
    <xf numFmtId="0" fontId="7" fillId="0" borderId="0" xfId="0" applyFont="1" applyAlignment="1" applyProtection="1">
      <alignment horizontal="center" shrinkToFit="1"/>
      <protection hidden="1"/>
    </xf>
    <xf numFmtId="0" fontId="7" fillId="0" borderId="0" xfId="0" applyFont="1" applyAlignment="1" applyProtection="1">
      <alignment horizontal="right" vertical="center" shrinkToFit="1"/>
      <protection hidden="1"/>
    </xf>
    <xf numFmtId="0" fontId="7" fillId="0" borderId="0" xfId="0" applyFont="1" applyAlignment="1" applyProtection="1">
      <alignment horizontal="center" vertical="center" shrinkToFit="1"/>
      <protection hidden="1"/>
    </xf>
    <xf numFmtId="0" fontId="18" fillId="0" borderId="0" xfId="0" applyFont="1" applyAlignment="1" applyProtection="1">
      <alignment vertical="center" wrapText="1"/>
      <protection hidden="1"/>
    </xf>
    <xf numFmtId="0" fontId="10" fillId="0" borderId="0" xfId="0" applyFont="1" applyProtection="1">
      <alignment vertical="center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vertical="center" shrinkToFit="1"/>
      <protection hidden="1"/>
    </xf>
    <xf numFmtId="38" fontId="7" fillId="0" borderId="0" xfId="1" applyFont="1" applyFill="1" applyBorder="1" applyAlignment="1" applyProtection="1">
      <alignment vertical="center"/>
      <protection hidden="1"/>
    </xf>
    <xf numFmtId="177" fontId="8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178" fontId="8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Protection="1">
      <alignment vertical="center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shrinkToFit="1"/>
      <protection hidden="1"/>
    </xf>
    <xf numFmtId="0" fontId="8" fillId="0" borderId="0" xfId="0" applyFont="1" applyAlignment="1" applyProtection="1">
      <alignment vertical="center" shrinkToFit="1"/>
      <protection hidden="1"/>
    </xf>
    <xf numFmtId="176" fontId="10" fillId="0" borderId="0" xfId="0" applyNumberFormat="1" applyFont="1" applyAlignment="1" applyProtection="1">
      <alignment vertical="center" wrapText="1"/>
      <protection hidden="1"/>
    </xf>
    <xf numFmtId="0" fontId="7" fillId="0" borderId="0" xfId="0" applyFont="1" applyAlignment="1" applyProtection="1">
      <protection hidden="1"/>
    </xf>
    <xf numFmtId="0" fontId="7" fillId="0" borderId="6" xfId="0" applyFont="1" applyBorder="1" applyProtection="1">
      <alignment vertical="center"/>
      <protection hidden="1"/>
    </xf>
    <xf numFmtId="0" fontId="7" fillId="0" borderId="7" xfId="0" applyFont="1" applyBorder="1" applyProtection="1">
      <alignment vertical="center"/>
      <protection hidden="1"/>
    </xf>
    <xf numFmtId="0" fontId="7" fillId="0" borderId="8" xfId="0" applyFont="1" applyBorder="1" applyProtection="1">
      <alignment vertical="center"/>
      <protection hidden="1"/>
    </xf>
    <xf numFmtId="0" fontId="7" fillId="0" borderId="1" xfId="0" applyFont="1" applyBorder="1" applyProtection="1">
      <alignment vertical="center"/>
      <protection hidden="1"/>
    </xf>
    <xf numFmtId="0" fontId="3" fillId="0" borderId="1" xfId="0" applyFont="1" applyBorder="1" applyProtection="1">
      <alignment vertical="center"/>
      <protection hidden="1"/>
    </xf>
    <xf numFmtId="9" fontId="3" fillId="0" borderId="1" xfId="2" applyFont="1" applyFill="1" applyBorder="1" applyAlignment="1" applyProtection="1">
      <alignment vertical="center"/>
      <protection hidden="1"/>
    </xf>
    <xf numFmtId="38" fontId="7" fillId="0" borderId="6" xfId="1" applyFont="1" applyFill="1" applyBorder="1" applyAlignment="1" applyProtection="1">
      <alignment vertical="center"/>
      <protection hidden="1"/>
    </xf>
    <xf numFmtId="0" fontId="15" fillId="0" borderId="4" xfId="0" applyFont="1" applyBorder="1" applyProtection="1">
      <alignment vertical="center"/>
      <protection hidden="1"/>
    </xf>
    <xf numFmtId="0" fontId="3" fillId="0" borderId="6" xfId="0" applyFont="1" applyBorder="1" applyProtection="1">
      <alignment vertical="center"/>
      <protection hidden="1"/>
    </xf>
    <xf numFmtId="0" fontId="7" fillId="0" borderId="3" xfId="0" applyFont="1" applyBorder="1" applyProtection="1">
      <alignment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right" vertical="top"/>
      <protection hidden="1"/>
    </xf>
    <xf numFmtId="0" fontId="10" fillId="0" borderId="6" xfId="0" applyFont="1" applyBorder="1" applyProtection="1">
      <alignment vertical="center"/>
      <protection hidden="1"/>
    </xf>
    <xf numFmtId="0" fontId="7" fillId="0" borderId="22" xfId="0" applyFont="1" applyBorder="1" applyAlignment="1" applyProtection="1">
      <alignment vertical="center" shrinkToFit="1"/>
      <protection hidden="1"/>
    </xf>
    <xf numFmtId="0" fontId="7" fillId="0" borderId="22" xfId="0" applyFont="1" applyBorder="1" applyProtection="1">
      <alignment vertical="center"/>
      <protection hidden="1"/>
    </xf>
    <xf numFmtId="0" fontId="4" fillId="0" borderId="22" xfId="0" applyFont="1" applyBorder="1" applyProtection="1">
      <alignment vertical="center"/>
      <protection hidden="1"/>
    </xf>
    <xf numFmtId="0" fontId="4" fillId="0" borderId="25" xfId="0" applyFont="1" applyBorder="1" applyProtection="1">
      <alignment vertical="center"/>
      <protection hidden="1"/>
    </xf>
    <xf numFmtId="0" fontId="7" fillId="0" borderId="15" xfId="0" applyFont="1" applyBorder="1" applyProtection="1">
      <alignment vertical="center"/>
      <protection hidden="1"/>
    </xf>
    <xf numFmtId="0" fontId="7" fillId="0" borderId="18" xfId="0" applyFont="1" applyBorder="1" applyProtection="1">
      <alignment vertical="center"/>
      <protection hidden="1"/>
    </xf>
    <xf numFmtId="0" fontId="7" fillId="0" borderId="18" xfId="0" applyFont="1" applyBorder="1" applyAlignment="1" applyProtection="1">
      <alignment vertical="center" shrinkToFit="1"/>
      <protection hidden="1"/>
    </xf>
    <xf numFmtId="0" fontId="7" fillId="0" borderId="26" xfId="0" applyFont="1" applyBorder="1" applyAlignment="1" applyProtection="1">
      <alignment vertical="center" shrinkToFit="1"/>
      <protection hidden="1"/>
    </xf>
    <xf numFmtId="0" fontId="7" fillId="0" borderId="23" xfId="0" applyFont="1" applyBorder="1" applyAlignment="1" applyProtection="1">
      <alignment vertical="center" shrinkToFit="1"/>
      <protection hidden="1"/>
    </xf>
    <xf numFmtId="0" fontId="7" fillId="0" borderId="23" xfId="0" applyFont="1" applyBorder="1" applyProtection="1">
      <alignment vertical="center"/>
      <protection hidden="1"/>
    </xf>
    <xf numFmtId="38" fontId="7" fillId="0" borderId="23" xfId="1" applyFont="1" applyFill="1" applyBorder="1" applyAlignment="1" applyProtection="1">
      <alignment vertical="center"/>
      <protection hidden="1"/>
    </xf>
    <xf numFmtId="0" fontId="3" fillId="0" borderId="23" xfId="0" applyFont="1" applyBorder="1" applyProtection="1">
      <alignment vertical="center"/>
      <protection hidden="1"/>
    </xf>
    <xf numFmtId="0" fontId="7" fillId="0" borderId="27" xfId="0" applyFont="1" applyBorder="1" applyProtection="1">
      <alignment vertical="center"/>
      <protection hidden="1"/>
    </xf>
    <xf numFmtId="0" fontId="0" fillId="0" borderId="0" xfId="0" applyAlignment="1" applyProtection="1">
      <alignment horizontal="left" vertical="center" indent="1"/>
      <protection hidden="1"/>
    </xf>
    <xf numFmtId="0" fontId="3" fillId="0" borderId="2" xfId="0" applyFont="1" applyBorder="1" applyAlignment="1" applyProtection="1">
      <alignment horizontal="distributed" vertical="center"/>
      <protection hidden="1"/>
    </xf>
    <xf numFmtId="0" fontId="0" fillId="0" borderId="0" xfId="0" applyAlignment="1" applyProtection="1">
      <alignment horizontal="left" vertical="center" wrapText="1" indent="1"/>
      <protection hidden="1"/>
    </xf>
    <xf numFmtId="49" fontId="3" fillId="0" borderId="2" xfId="0" applyNumberFormat="1" applyFont="1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right" vertical="top"/>
      <protection hidden="1"/>
    </xf>
    <xf numFmtId="9" fontId="3" fillId="0" borderId="0" xfId="0" applyNumberFormat="1" applyFont="1" applyProtection="1">
      <alignment vertical="center"/>
      <protection hidden="1"/>
    </xf>
    <xf numFmtId="0" fontId="3" fillId="0" borderId="0" xfId="0" applyFont="1" applyAlignment="1" applyProtection="1">
      <alignment horizontal="distributed" vertical="center"/>
      <protection hidden="1"/>
    </xf>
    <xf numFmtId="49" fontId="3" fillId="2" borderId="2" xfId="0" applyNumberFormat="1" applyFont="1" applyFill="1" applyBorder="1" applyAlignment="1" applyProtection="1">
      <alignment horizontal="center" vertical="center"/>
      <protection locked="0" hidden="1"/>
    </xf>
    <xf numFmtId="0" fontId="7" fillId="0" borderId="0" xfId="0" applyFont="1" applyAlignment="1" applyProtection="1">
      <alignment vertical="top" wrapText="1"/>
      <protection hidden="1"/>
    </xf>
    <xf numFmtId="0" fontId="7" fillId="0" borderId="0" xfId="0" applyFont="1" applyAlignment="1" applyProtection="1">
      <alignment vertical="top"/>
      <protection hidden="1"/>
    </xf>
    <xf numFmtId="0" fontId="21" fillId="0" borderId="0" xfId="0" applyFont="1" applyAlignment="1" applyProtection="1">
      <alignment horizontal="left" vertical="top" wrapText="1" indent="1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7" fillId="0" borderId="23" xfId="0" applyFont="1" applyBorder="1" applyAlignment="1" applyProtection="1">
      <alignment vertical="top"/>
      <protection hidden="1"/>
    </xf>
    <xf numFmtId="0" fontId="12" fillId="0" borderId="0" xfId="0" applyFont="1" applyProtection="1">
      <alignment vertical="center"/>
      <protection hidden="1"/>
    </xf>
    <xf numFmtId="0" fontId="7" fillId="0" borderId="24" xfId="0" applyFont="1" applyBorder="1" applyAlignment="1" applyProtection="1">
      <alignment horizontal="left" vertical="center" shrinkToFit="1"/>
      <protection hidden="1"/>
    </xf>
    <xf numFmtId="0" fontId="7" fillId="0" borderId="22" xfId="0" applyFont="1" applyBorder="1" applyAlignment="1" applyProtection="1">
      <alignment horizontal="left" vertical="center" shrinkToFit="1"/>
      <protection hidden="1"/>
    </xf>
    <xf numFmtId="0" fontId="7" fillId="0" borderId="18" xfId="0" applyFont="1" applyBorder="1" applyAlignment="1" applyProtection="1">
      <alignment horizontal="left" vertical="center" shrinkToFit="1"/>
      <protection hidden="1"/>
    </xf>
    <xf numFmtId="0" fontId="7" fillId="0" borderId="0" xfId="0" applyFont="1" applyAlignment="1" applyProtection="1">
      <alignment horizontal="left" vertical="center" shrinkToFit="1"/>
      <protection hidden="1"/>
    </xf>
    <xf numFmtId="0" fontId="10" fillId="0" borderId="2" xfId="0" applyFont="1" applyBorder="1" applyAlignment="1" applyProtection="1">
      <alignment horizontal="center" vertical="center" wrapText="1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38" fontId="4" fillId="0" borderId="2" xfId="1" applyFont="1" applyFill="1" applyBorder="1" applyAlignment="1" applyProtection="1">
      <alignment vertical="center"/>
      <protection hidden="1"/>
    </xf>
    <xf numFmtId="38" fontId="7" fillId="0" borderId="5" xfId="1" applyFont="1" applyFill="1" applyBorder="1" applyAlignment="1" applyProtection="1">
      <alignment horizontal="center" vertical="center" shrinkToFit="1"/>
      <protection hidden="1"/>
    </xf>
    <xf numFmtId="38" fontId="7" fillId="0" borderId="6" xfId="1" applyFont="1" applyFill="1" applyBorder="1" applyAlignment="1" applyProtection="1">
      <alignment horizontal="center" vertical="center" shrinkToFit="1"/>
      <protection hidden="1"/>
    </xf>
    <xf numFmtId="38" fontId="7" fillId="0" borderId="10" xfId="1" applyFont="1" applyFill="1" applyBorder="1" applyAlignment="1" applyProtection="1">
      <alignment horizontal="center" vertical="center" shrinkToFit="1"/>
      <protection hidden="1"/>
    </xf>
    <xf numFmtId="38" fontId="7" fillId="0" borderId="0" xfId="1" applyFont="1" applyFill="1" applyBorder="1" applyAlignment="1" applyProtection="1">
      <alignment horizontal="center" vertical="center" shrinkToFit="1"/>
      <protection hidden="1"/>
    </xf>
    <xf numFmtId="38" fontId="3" fillId="0" borderId="2" xfId="1" applyFont="1" applyFill="1" applyBorder="1" applyAlignment="1" applyProtection="1">
      <alignment vertical="center" shrinkToFit="1"/>
      <protection hidden="1"/>
    </xf>
    <xf numFmtId="38" fontId="3" fillId="0" borderId="11" xfId="1" applyFont="1" applyFill="1" applyBorder="1" applyAlignment="1" applyProtection="1">
      <alignment vertical="center" shrinkToFit="1"/>
      <protection hidden="1"/>
    </xf>
    <xf numFmtId="0" fontId="12" fillId="2" borderId="0" xfId="0" applyFont="1" applyFill="1" applyAlignment="1" applyProtection="1">
      <alignment horizontal="center" shrinkToFit="1"/>
      <protection locked="0"/>
    </xf>
    <xf numFmtId="0" fontId="12" fillId="2" borderId="1" xfId="0" applyFont="1" applyFill="1" applyBorder="1" applyAlignment="1" applyProtection="1">
      <alignment horizontal="center" shrinkToFit="1"/>
      <protection locked="0"/>
    </xf>
    <xf numFmtId="0" fontId="12" fillId="0" borderId="0" xfId="0" applyFont="1" applyAlignment="1" applyProtection="1">
      <alignment horizontal="center" shrinkToFit="1"/>
      <protection hidden="1"/>
    </xf>
    <xf numFmtId="0" fontId="12" fillId="0" borderId="1" xfId="0" applyFont="1" applyBorder="1" applyAlignment="1" applyProtection="1">
      <alignment horizontal="center" shrinkToFit="1"/>
      <protection hidden="1"/>
    </xf>
    <xf numFmtId="0" fontId="7" fillId="0" borderId="5" xfId="0" applyFont="1" applyBorder="1" applyAlignment="1" applyProtection="1">
      <alignment horizontal="center"/>
      <protection hidden="1"/>
    </xf>
    <xf numFmtId="0" fontId="7" fillId="0" borderId="6" xfId="0" applyFont="1" applyBorder="1" applyAlignment="1" applyProtection="1">
      <alignment horizontal="center"/>
      <protection hidden="1"/>
    </xf>
    <xf numFmtId="0" fontId="7" fillId="0" borderId="7" xfId="0" applyFont="1" applyBorder="1" applyAlignment="1" applyProtection="1">
      <alignment horizontal="center"/>
      <protection hidden="1"/>
    </xf>
    <xf numFmtId="0" fontId="7" fillId="0" borderId="8" xfId="0" applyFont="1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"/>
      <protection hidden="1"/>
    </xf>
    <xf numFmtId="0" fontId="7" fillId="0" borderId="9" xfId="0" applyFont="1" applyBorder="1" applyAlignment="1" applyProtection="1">
      <alignment horizontal="center"/>
      <protection hidden="1"/>
    </xf>
    <xf numFmtId="5" fontId="13" fillId="0" borderId="5" xfId="0" applyNumberFormat="1" applyFont="1" applyBorder="1" applyAlignment="1" applyProtection="1">
      <alignment horizontal="right" indent="1" shrinkToFit="1"/>
      <protection hidden="1"/>
    </xf>
    <xf numFmtId="5" fontId="13" fillId="0" borderId="6" xfId="0" applyNumberFormat="1" applyFont="1" applyBorder="1" applyAlignment="1" applyProtection="1">
      <alignment horizontal="right" indent="1" shrinkToFit="1"/>
      <protection hidden="1"/>
    </xf>
    <xf numFmtId="5" fontId="13" fillId="0" borderId="7" xfId="0" applyNumberFormat="1" applyFont="1" applyBorder="1" applyAlignment="1" applyProtection="1">
      <alignment horizontal="right" indent="1" shrinkToFit="1"/>
      <protection hidden="1"/>
    </xf>
    <xf numFmtId="5" fontId="13" fillId="0" borderId="10" xfId="0" applyNumberFormat="1" applyFont="1" applyBorder="1" applyAlignment="1" applyProtection="1">
      <alignment horizontal="right" indent="1" shrinkToFit="1"/>
      <protection hidden="1"/>
    </xf>
    <xf numFmtId="5" fontId="13" fillId="0" borderId="0" xfId="0" applyNumberFormat="1" applyFont="1" applyAlignment="1" applyProtection="1">
      <alignment horizontal="right" indent="1" shrinkToFit="1"/>
      <protection hidden="1"/>
    </xf>
    <xf numFmtId="5" fontId="13" fillId="0" borderId="3" xfId="0" applyNumberFormat="1" applyFont="1" applyBorder="1" applyAlignment="1" applyProtection="1">
      <alignment horizontal="right" indent="1" shrinkToFit="1"/>
      <protection hidden="1"/>
    </xf>
    <xf numFmtId="5" fontId="13" fillId="0" borderId="8" xfId="0" applyNumberFormat="1" applyFont="1" applyBorder="1" applyAlignment="1" applyProtection="1">
      <alignment horizontal="right" indent="1" shrinkToFit="1"/>
      <protection hidden="1"/>
    </xf>
    <xf numFmtId="5" fontId="13" fillId="0" borderId="1" xfId="0" applyNumberFormat="1" applyFont="1" applyBorder="1" applyAlignment="1" applyProtection="1">
      <alignment horizontal="right" indent="1" shrinkToFit="1"/>
      <protection hidden="1"/>
    </xf>
    <xf numFmtId="5" fontId="13" fillId="0" borderId="9" xfId="0" applyNumberFormat="1" applyFont="1" applyBorder="1" applyAlignment="1" applyProtection="1">
      <alignment horizontal="right" indent="1" shrinkToFit="1"/>
      <protection hidden="1"/>
    </xf>
    <xf numFmtId="0" fontId="10" fillId="0" borderId="6" xfId="0" applyFont="1" applyBorder="1" applyAlignment="1" applyProtection="1">
      <alignment horizontal="right" vertical="top" indent="1" shrinkToFit="1"/>
      <protection hidden="1"/>
    </xf>
    <xf numFmtId="0" fontId="10" fillId="0" borderId="0" xfId="0" applyFont="1" applyAlignment="1" applyProtection="1">
      <alignment horizontal="right" vertical="top" indent="1" shrinkToFit="1"/>
      <protection hidden="1"/>
    </xf>
    <xf numFmtId="0" fontId="7" fillId="0" borderId="0" xfId="0" applyFont="1" applyAlignment="1" applyProtection="1">
      <alignment horizontal="center" vertical="center" shrinkToFit="1"/>
      <protection hidden="1"/>
    </xf>
    <xf numFmtId="0" fontId="7" fillId="0" borderId="23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left" vertical="center" shrinkToFit="1"/>
      <protection hidden="1"/>
    </xf>
    <xf numFmtId="0" fontId="7" fillId="0" borderId="0" xfId="0" applyFont="1" applyAlignment="1" applyProtection="1">
      <alignment horizontal="right" vertical="center" shrinkToFit="1"/>
      <protection hidden="1"/>
    </xf>
    <xf numFmtId="49" fontId="5" fillId="0" borderId="17" xfId="0" applyNumberFormat="1" applyFont="1" applyBorder="1" applyAlignment="1" applyProtection="1">
      <alignment horizontal="center" vertical="center"/>
      <protection hidden="1"/>
    </xf>
    <xf numFmtId="49" fontId="5" fillId="0" borderId="14" xfId="0" applyNumberFormat="1" applyFont="1" applyBorder="1" applyAlignment="1" applyProtection="1">
      <alignment horizontal="center" vertical="center"/>
      <protection hidden="1"/>
    </xf>
    <xf numFmtId="49" fontId="5" fillId="0" borderId="18" xfId="0" applyNumberFormat="1" applyFont="1" applyBorder="1" applyAlignment="1" applyProtection="1">
      <alignment horizontal="center" vertical="center"/>
      <protection hidden="1"/>
    </xf>
    <xf numFmtId="49" fontId="5" fillId="0" borderId="15" xfId="0" applyNumberFormat="1" applyFont="1" applyBorder="1" applyAlignment="1" applyProtection="1">
      <alignment horizontal="center" vertical="center"/>
      <protection hidden="1"/>
    </xf>
    <xf numFmtId="49" fontId="5" fillId="0" borderId="19" xfId="0" applyNumberFormat="1" applyFont="1" applyBorder="1" applyAlignment="1" applyProtection="1">
      <alignment horizontal="center" vertical="center"/>
      <protection hidden="1"/>
    </xf>
    <xf numFmtId="49" fontId="5" fillId="0" borderId="16" xfId="0" applyNumberFormat="1" applyFont="1" applyBorder="1" applyAlignment="1" applyProtection="1">
      <alignment horizontal="center" vertical="center"/>
      <protection hidden="1"/>
    </xf>
    <xf numFmtId="49" fontId="5" fillId="0" borderId="7" xfId="0" applyNumberFormat="1" applyFont="1" applyBorder="1" applyAlignment="1" applyProtection="1">
      <alignment horizontal="center" vertical="center"/>
      <protection hidden="1"/>
    </xf>
    <xf numFmtId="49" fontId="5" fillId="0" borderId="3" xfId="0" applyNumberFormat="1" applyFont="1" applyBorder="1" applyAlignment="1" applyProtection="1">
      <alignment horizontal="center" vertical="center"/>
      <protection hidden="1"/>
    </xf>
    <xf numFmtId="49" fontId="5" fillId="0" borderId="9" xfId="0" applyNumberFormat="1" applyFont="1" applyBorder="1" applyAlignment="1" applyProtection="1">
      <alignment horizontal="center" vertical="center"/>
      <protection hidden="1"/>
    </xf>
    <xf numFmtId="0" fontId="10" fillId="0" borderId="13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177" fontId="4" fillId="2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11" fillId="0" borderId="12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16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38" fontId="4" fillId="2" borderId="2" xfId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shrinkToFit="1"/>
      <protection hidden="1"/>
    </xf>
    <xf numFmtId="38" fontId="7" fillId="0" borderId="5" xfId="1" applyFont="1" applyFill="1" applyBorder="1" applyAlignment="1" applyProtection="1">
      <alignment horizontal="center" vertical="center" wrapText="1" shrinkToFit="1"/>
      <protection hidden="1"/>
    </xf>
    <xf numFmtId="38" fontId="7" fillId="0" borderId="7" xfId="1" applyFont="1" applyFill="1" applyBorder="1" applyAlignment="1" applyProtection="1">
      <alignment horizontal="center" vertical="center" shrinkToFit="1"/>
      <protection hidden="1"/>
    </xf>
    <xf numFmtId="38" fontId="7" fillId="0" borderId="3" xfId="1" applyFont="1" applyFill="1" applyBorder="1" applyAlignment="1" applyProtection="1">
      <alignment horizontal="center" vertical="center" shrinkToFit="1"/>
      <protection hidden="1"/>
    </xf>
    <xf numFmtId="38" fontId="7" fillId="0" borderId="8" xfId="1" applyFont="1" applyFill="1" applyBorder="1" applyAlignment="1" applyProtection="1">
      <alignment horizontal="center" vertical="center" shrinkToFit="1"/>
      <protection hidden="1"/>
    </xf>
    <xf numFmtId="38" fontId="7" fillId="0" borderId="1" xfId="1" applyFont="1" applyFill="1" applyBorder="1" applyAlignment="1" applyProtection="1">
      <alignment horizontal="center" vertical="center" shrinkToFit="1"/>
      <protection hidden="1"/>
    </xf>
    <xf numFmtId="38" fontId="7" fillId="0" borderId="9" xfId="1" applyFont="1" applyFill="1" applyBorder="1" applyAlignment="1" applyProtection="1">
      <alignment horizontal="center" vertical="center" shrinkToFit="1"/>
      <protection hidden="1"/>
    </xf>
    <xf numFmtId="38" fontId="3" fillId="0" borderId="5" xfId="1" applyFont="1" applyFill="1" applyBorder="1" applyAlignment="1" applyProtection="1">
      <alignment vertical="center" shrinkToFit="1"/>
      <protection hidden="1"/>
    </xf>
    <xf numFmtId="38" fontId="3" fillId="0" borderId="6" xfId="1" applyFont="1" applyFill="1" applyBorder="1" applyAlignment="1" applyProtection="1">
      <alignment vertical="center" shrinkToFit="1"/>
      <protection hidden="1"/>
    </xf>
    <xf numFmtId="38" fontId="3" fillId="0" borderId="7" xfId="1" applyFont="1" applyFill="1" applyBorder="1" applyAlignment="1" applyProtection="1">
      <alignment vertical="center" shrinkToFit="1"/>
      <protection hidden="1"/>
    </xf>
    <xf numFmtId="38" fontId="3" fillId="0" borderId="10" xfId="1" applyFont="1" applyFill="1" applyBorder="1" applyAlignment="1" applyProtection="1">
      <alignment vertical="center" shrinkToFit="1"/>
      <protection hidden="1"/>
    </xf>
    <xf numFmtId="38" fontId="3" fillId="0" borderId="0" xfId="1" applyFont="1" applyFill="1" applyBorder="1" applyAlignment="1" applyProtection="1">
      <alignment vertical="center" shrinkToFit="1"/>
      <protection hidden="1"/>
    </xf>
    <xf numFmtId="38" fontId="3" fillId="0" borderId="3" xfId="1" applyFont="1" applyFill="1" applyBorder="1" applyAlignment="1" applyProtection="1">
      <alignment vertical="center" shrinkToFit="1"/>
      <protection hidden="1"/>
    </xf>
    <xf numFmtId="38" fontId="3" fillId="0" borderId="8" xfId="1" applyFont="1" applyFill="1" applyBorder="1" applyAlignment="1" applyProtection="1">
      <alignment vertical="center" shrinkToFit="1"/>
      <protection hidden="1"/>
    </xf>
    <xf numFmtId="38" fontId="3" fillId="0" borderId="1" xfId="1" applyFont="1" applyFill="1" applyBorder="1" applyAlignment="1" applyProtection="1">
      <alignment vertical="center" shrinkToFit="1"/>
      <protection hidden="1"/>
    </xf>
    <xf numFmtId="38" fontId="3" fillId="0" borderId="9" xfId="1" applyFont="1" applyFill="1" applyBorder="1" applyAlignment="1" applyProtection="1">
      <alignment vertical="center" shrinkToFit="1"/>
      <protection hidden="1"/>
    </xf>
    <xf numFmtId="38" fontId="7" fillId="0" borderId="21" xfId="1" applyFont="1" applyFill="1" applyBorder="1" applyAlignment="1" applyProtection="1">
      <alignment horizontal="center" vertical="center" shrinkToFit="1"/>
      <protection hidden="1"/>
    </xf>
    <xf numFmtId="38" fontId="7" fillId="0" borderId="22" xfId="1" applyFont="1" applyFill="1" applyBorder="1" applyAlignment="1" applyProtection="1">
      <alignment horizontal="center" vertical="center" shrinkToFit="1"/>
      <protection hidden="1"/>
    </xf>
    <xf numFmtId="0" fontId="7" fillId="0" borderId="2" xfId="0" applyFont="1" applyBorder="1" applyAlignment="1" applyProtection="1">
      <alignment horizontal="center" vertical="center" shrinkToFit="1"/>
      <protection hidden="1"/>
    </xf>
    <xf numFmtId="0" fontId="14" fillId="0" borderId="0" xfId="0" applyFont="1" applyAlignment="1" applyProtection="1">
      <alignment horizontal="center" vertical="center" shrinkToFit="1"/>
      <protection hidden="1"/>
    </xf>
    <xf numFmtId="38" fontId="3" fillId="0" borderId="20" xfId="1" applyFont="1" applyFill="1" applyBorder="1" applyAlignment="1" applyProtection="1">
      <alignment vertical="center" shrinkToFit="1"/>
      <protection hidden="1"/>
    </xf>
    <xf numFmtId="0" fontId="10" fillId="0" borderId="0" xfId="0" applyFont="1" applyAlignment="1" applyProtection="1">
      <alignment horizontal="left" vertical="center" shrinkToFit="1"/>
      <protection hidden="1"/>
    </xf>
    <xf numFmtId="0" fontId="10" fillId="0" borderId="0" xfId="0" applyFont="1" applyAlignment="1" applyProtection="1">
      <alignment horizontal="center" vertical="center" shrinkToFit="1"/>
      <protection hidden="1"/>
    </xf>
    <xf numFmtId="9" fontId="7" fillId="0" borderId="0" xfId="2" applyFont="1" applyFill="1" applyBorder="1" applyAlignment="1" applyProtection="1">
      <alignment horizontal="center"/>
      <protection hidden="1"/>
    </xf>
    <xf numFmtId="9" fontId="7" fillId="0" borderId="3" xfId="2" applyFont="1" applyFill="1" applyBorder="1" applyAlignment="1" applyProtection="1">
      <alignment horizontal="center"/>
      <protection hidden="1"/>
    </xf>
    <xf numFmtId="9" fontId="7" fillId="0" borderId="1" xfId="2" applyFont="1" applyFill="1" applyBorder="1" applyAlignment="1" applyProtection="1">
      <alignment horizontal="center"/>
      <protection hidden="1"/>
    </xf>
    <xf numFmtId="9" fontId="7" fillId="0" borderId="9" xfId="2" applyFont="1" applyFill="1" applyBorder="1" applyAlignment="1" applyProtection="1">
      <alignment horizontal="center"/>
      <protection hidden="1"/>
    </xf>
    <xf numFmtId="38" fontId="7" fillId="0" borderId="2" xfId="1" applyFont="1" applyFill="1" applyBorder="1" applyAlignment="1" applyProtection="1">
      <alignment horizontal="center" vertical="center" wrapText="1" shrinkToFit="1"/>
      <protection hidden="1"/>
    </xf>
    <xf numFmtId="38" fontId="7" fillId="0" borderId="2" xfId="1" applyFont="1" applyFill="1" applyBorder="1" applyAlignment="1" applyProtection="1">
      <alignment horizontal="center" vertical="center" shrinkToFit="1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center" vertical="center"/>
      <protection hidden="1"/>
    </xf>
    <xf numFmtId="0" fontId="10" fillId="0" borderId="10" xfId="0" applyFont="1" applyBorder="1" applyAlignment="1" applyProtection="1">
      <alignment horizontal="center" vertical="center"/>
      <protection hidden="1"/>
    </xf>
    <xf numFmtId="177" fontId="4" fillId="0" borderId="1" xfId="0" applyNumberFormat="1" applyFont="1" applyBorder="1" applyAlignment="1" applyProtection="1">
      <alignment horizontal="center"/>
      <protection hidden="1"/>
    </xf>
    <xf numFmtId="38" fontId="7" fillId="0" borderId="20" xfId="1" applyFont="1" applyFill="1" applyBorder="1" applyAlignment="1" applyProtection="1">
      <alignment horizontal="center" vertical="center" shrinkToFit="1"/>
      <protection hidden="1"/>
    </xf>
    <xf numFmtId="38" fontId="7" fillId="0" borderId="2" xfId="1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shrinkToFit="1"/>
      <protection hidden="1"/>
    </xf>
    <xf numFmtId="0" fontId="8" fillId="0" borderId="1" xfId="0" applyFont="1" applyBorder="1" applyAlignment="1" applyProtection="1">
      <alignment horizontal="center" shrinkToFit="1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right"/>
      <protection hidden="1"/>
    </xf>
    <xf numFmtId="0" fontId="7" fillId="0" borderId="1" xfId="0" applyFont="1" applyBorder="1" applyAlignment="1" applyProtection="1">
      <alignment horizontal="right"/>
      <protection hidden="1"/>
    </xf>
    <xf numFmtId="177" fontId="4" fillId="2" borderId="9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vertical="top" wrapText="1"/>
      <protection hidden="1"/>
    </xf>
    <xf numFmtId="0" fontId="12" fillId="0" borderId="0" xfId="0" applyFont="1" applyAlignment="1" applyProtection="1">
      <alignment vertical="top"/>
      <protection hidden="1"/>
    </xf>
    <xf numFmtId="0" fontId="19" fillId="0" borderId="0" xfId="0" applyFont="1" applyAlignment="1" applyProtection="1">
      <alignment horizontal="center" vertical="center" shrinkToFit="1"/>
      <protection hidden="1"/>
    </xf>
    <xf numFmtId="177" fontId="4" fillId="0" borderId="9" xfId="0" applyNumberFormat="1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7" fillId="0" borderId="15" xfId="0" applyFont="1" applyBorder="1" applyAlignment="1" applyProtection="1">
      <alignment horizontal="left"/>
      <protection hidden="1"/>
    </xf>
    <xf numFmtId="0" fontId="7" fillId="0" borderId="23" xfId="0" applyFont="1" applyBorder="1" applyAlignment="1" applyProtection="1">
      <alignment horizontal="left"/>
      <protection hidden="1"/>
    </xf>
    <xf numFmtId="0" fontId="7" fillId="0" borderId="27" xfId="0" applyFont="1" applyBorder="1" applyAlignment="1" applyProtection="1">
      <alignment horizontal="left"/>
      <protection hidden="1"/>
    </xf>
    <xf numFmtId="0" fontId="7" fillId="0" borderId="0" xfId="0" applyFont="1" applyAlignment="1" applyProtection="1">
      <alignment horizontal="right"/>
      <protection hidden="1"/>
    </xf>
    <xf numFmtId="0" fontId="7" fillId="0" borderId="23" xfId="0" applyFont="1" applyBorder="1" applyAlignment="1" applyProtection="1">
      <alignment horizontal="right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23" xfId="0" applyFont="1" applyBorder="1" applyAlignment="1" applyProtection="1">
      <alignment horizontal="center" vertical="center"/>
      <protection hidden="1"/>
    </xf>
    <xf numFmtId="0" fontId="3" fillId="2" borderId="28" xfId="0" applyFont="1" applyFill="1" applyBorder="1" applyAlignment="1" applyProtection="1">
      <alignment horizontal="center" vertical="center"/>
      <protection locked="0" hidden="1"/>
    </xf>
    <xf numFmtId="0" fontId="3" fillId="2" borderId="4" xfId="0" applyFont="1" applyFill="1" applyBorder="1" applyAlignment="1" applyProtection="1">
      <alignment horizontal="center" vertical="center"/>
      <protection locked="0" hidden="1"/>
    </xf>
    <xf numFmtId="0" fontId="3" fillId="2" borderId="29" xfId="0" applyFont="1" applyFill="1" applyBorder="1" applyAlignment="1" applyProtection="1">
      <alignment horizontal="center" vertical="center"/>
      <protection locked="0" hidden="1"/>
    </xf>
    <xf numFmtId="0" fontId="3" fillId="2" borderId="2" xfId="0" applyFont="1" applyFill="1" applyBorder="1" applyAlignment="1" applyProtection="1">
      <alignment horizontal="center" vertical="center"/>
      <protection locked="0" hidden="1"/>
    </xf>
    <xf numFmtId="0" fontId="3" fillId="2" borderId="11" xfId="0" applyFont="1" applyFill="1" applyBorder="1" applyAlignment="1" applyProtection="1">
      <alignment horizontal="center" vertical="center"/>
      <protection locked="0" hidden="1"/>
    </xf>
    <xf numFmtId="49" fontId="3" fillId="2" borderId="2" xfId="0" applyNumberFormat="1" applyFont="1" applyFill="1" applyBorder="1" applyAlignment="1" applyProtection="1">
      <alignment horizontal="center" vertical="center"/>
      <protection locked="0" hidden="1"/>
    </xf>
    <xf numFmtId="49" fontId="3" fillId="2" borderId="28" xfId="0" applyNumberFormat="1" applyFont="1" applyFill="1" applyBorder="1" applyAlignment="1" applyProtection="1">
      <alignment horizontal="center" vertical="center"/>
      <protection locked="0" hidden="1"/>
    </xf>
    <xf numFmtId="49" fontId="3" fillId="2" borderId="4" xfId="0" applyNumberFormat="1" applyFont="1" applyFill="1" applyBorder="1" applyAlignment="1" applyProtection="1">
      <alignment horizontal="center" vertical="center"/>
      <protection locked="0" hidden="1"/>
    </xf>
    <xf numFmtId="49" fontId="3" fillId="2" borderId="29" xfId="0" applyNumberFormat="1" applyFont="1" applyFill="1" applyBorder="1" applyAlignment="1" applyProtection="1">
      <alignment horizontal="center" vertical="center"/>
      <protection locked="0" hidden="1"/>
    </xf>
    <xf numFmtId="49" fontId="3" fillId="2" borderId="5" xfId="0" applyNumberFormat="1" applyFont="1" applyFill="1" applyBorder="1" applyAlignment="1" applyProtection="1">
      <alignment horizontal="center" vertical="center"/>
      <protection locked="0" hidden="1"/>
    </xf>
    <xf numFmtId="49" fontId="3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3" fillId="2" borderId="7" xfId="0" applyNumberFormat="1" applyFont="1" applyFill="1" applyBorder="1" applyAlignment="1" applyProtection="1">
      <alignment horizontal="center" vertical="center"/>
      <protection locked="0"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left" vertical="top" wrapText="1" indent="1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distributed" vertical="center"/>
      <protection hidden="1"/>
    </xf>
    <xf numFmtId="0" fontId="3" fillId="0" borderId="30" xfId="0" applyFont="1" applyBorder="1" applyAlignment="1" applyProtection="1">
      <alignment horizontal="distributed" vertical="center"/>
      <protection hidden="1"/>
    </xf>
    <xf numFmtId="9" fontId="3" fillId="2" borderId="2" xfId="0" applyNumberFormat="1" applyFont="1" applyFill="1" applyBorder="1" applyAlignment="1" applyProtection="1">
      <alignment horizontal="center" vertical="center"/>
      <protection locked="0" hidden="1"/>
    </xf>
    <xf numFmtId="38" fontId="3" fillId="2" borderId="28" xfId="1" applyFont="1" applyFill="1" applyBorder="1" applyAlignment="1" applyProtection="1">
      <alignment horizontal="center" vertical="center"/>
      <protection locked="0" hidden="1"/>
    </xf>
    <xf numFmtId="38" fontId="3" fillId="2" borderId="4" xfId="1" applyFont="1" applyFill="1" applyBorder="1" applyAlignment="1" applyProtection="1">
      <alignment horizontal="center" vertical="center"/>
      <protection locked="0" hidden="1"/>
    </xf>
    <xf numFmtId="38" fontId="3" fillId="2" borderId="29" xfId="1" applyFont="1" applyFill="1" applyBorder="1" applyAlignment="1" applyProtection="1">
      <alignment horizontal="center" vertical="center"/>
      <protection locked="0" hidden="1"/>
    </xf>
    <xf numFmtId="38" fontId="3" fillId="0" borderId="5" xfId="1" applyFont="1" applyFill="1" applyBorder="1" applyAlignment="1" applyProtection="1">
      <alignment horizontal="center" vertical="center"/>
      <protection hidden="1"/>
    </xf>
    <xf numFmtId="38" fontId="3" fillId="0" borderId="6" xfId="1" applyFont="1" applyFill="1" applyBorder="1" applyAlignment="1" applyProtection="1">
      <alignment horizontal="center" vertical="center"/>
      <protection hidden="1"/>
    </xf>
    <xf numFmtId="38" fontId="3" fillId="0" borderId="7" xfId="1" applyFont="1" applyFill="1" applyBorder="1" applyAlignment="1" applyProtection="1">
      <alignment horizontal="center" vertical="center"/>
      <protection hidden="1"/>
    </xf>
    <xf numFmtId="9" fontId="3" fillId="0" borderId="2" xfId="0" applyNumberFormat="1" applyFont="1" applyBorder="1" applyAlignment="1" applyProtection="1">
      <alignment horizontal="center" vertical="center"/>
      <protection locked="0" hidden="1"/>
    </xf>
    <xf numFmtId="179" fontId="3" fillId="0" borderId="5" xfId="0" applyNumberFormat="1" applyFont="1" applyBorder="1" applyAlignment="1" applyProtection="1">
      <alignment horizontal="center" vertical="center"/>
      <protection locked="0" hidden="1"/>
    </xf>
    <xf numFmtId="179" fontId="3" fillId="0" borderId="7" xfId="0" applyNumberFormat="1" applyFont="1" applyBorder="1" applyAlignment="1" applyProtection="1">
      <alignment horizontal="center" vertical="center"/>
      <protection locked="0" hidden="1"/>
    </xf>
    <xf numFmtId="179" fontId="3" fillId="0" borderId="8" xfId="0" applyNumberFormat="1" applyFont="1" applyBorder="1" applyAlignment="1" applyProtection="1">
      <alignment horizontal="center" vertical="center"/>
      <protection locked="0" hidden="1"/>
    </xf>
    <xf numFmtId="179" fontId="3" fillId="0" borderId="9" xfId="0" applyNumberFormat="1" applyFont="1" applyBorder="1" applyAlignment="1" applyProtection="1">
      <alignment horizontal="center" vertical="center"/>
      <protection locked="0" hidden="1"/>
    </xf>
    <xf numFmtId="9" fontId="3" fillId="0" borderId="2" xfId="0" applyNumberFormat="1" applyFont="1" applyBorder="1" applyAlignment="1" applyProtection="1">
      <alignment horizontal="center" vertical="center"/>
      <protection hidden="1"/>
    </xf>
  </cellXfs>
  <cellStyles count="3">
    <cellStyle name="パーセント" xfId="2" builtinId="5"/>
    <cellStyle name="桁区切り" xfId="1" builtinId="6"/>
    <cellStyle name="標準" xfId="0" builtinId="0"/>
  </cellStyles>
  <dxfs count="8"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C000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CCFFCC"/>
      <color rgb="FFCCFFFF"/>
      <color rgb="FFFFFFCC"/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5B252-B133-4951-88E5-B2E420A475F4}">
  <sheetPr>
    <tabColor rgb="FF92D050"/>
    <pageSetUpPr fitToPage="1"/>
  </sheetPr>
  <dimension ref="A2:V30"/>
  <sheetViews>
    <sheetView showGridLines="0" zoomScaleNormal="100" workbookViewId="0">
      <selection activeCell="K11" sqref="K11"/>
    </sheetView>
  </sheetViews>
  <sheetFormatPr defaultColWidth="9" defaultRowHeight="18.75"/>
  <cols>
    <col min="1" max="1" width="25.5" style="1" bestFit="1" customWidth="1"/>
    <col min="2" max="15" width="3.75" style="1" customWidth="1"/>
    <col min="16" max="16" width="99.375" style="58" bestFit="1" customWidth="1"/>
    <col min="17" max="17" width="5" style="58" hidden="1" customWidth="1"/>
    <col min="18" max="18" width="9.125" style="58" hidden="1" customWidth="1"/>
    <col min="19" max="22" width="9" style="1" hidden="1" customWidth="1"/>
    <col min="23" max="16384" width="9" style="1"/>
  </cols>
  <sheetData>
    <row r="2" spans="1:20" ht="26.25" customHeight="1">
      <c r="A2" s="1" t="s">
        <v>74</v>
      </c>
    </row>
    <row r="3" spans="1:20" ht="26.25" customHeight="1">
      <c r="A3" s="59" t="s">
        <v>2</v>
      </c>
      <c r="B3" s="65"/>
      <c r="C3" s="65"/>
      <c r="D3" s="65"/>
      <c r="E3" s="65"/>
      <c r="F3" s="65"/>
      <c r="G3" s="65"/>
      <c r="P3" s="60" t="s">
        <v>171</v>
      </c>
      <c r="Q3" s="70">
        <f>COUNTA(B3:G3)</f>
        <v>0</v>
      </c>
      <c r="R3" s="69"/>
    </row>
    <row r="4" spans="1:20" ht="26.25" customHeight="1">
      <c r="A4" s="59" t="s">
        <v>62</v>
      </c>
      <c r="B4" s="199"/>
      <c r="C4" s="200"/>
      <c r="D4" s="201"/>
      <c r="E4" s="3" t="s">
        <v>67</v>
      </c>
      <c r="F4" s="199"/>
      <c r="G4" s="200"/>
      <c r="H4" s="201"/>
      <c r="P4" s="58" t="s">
        <v>96</v>
      </c>
      <c r="Q4" s="70">
        <f>COUNTA(B4,F4)</f>
        <v>0</v>
      </c>
      <c r="R4" s="69"/>
    </row>
    <row r="5" spans="1:20" ht="26.25" customHeight="1">
      <c r="A5" s="59" t="s">
        <v>34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58" t="s">
        <v>97</v>
      </c>
      <c r="Q5" s="70">
        <f>COUNTA(B5)</f>
        <v>0</v>
      </c>
      <c r="R5" s="69"/>
    </row>
    <row r="6" spans="1:20" ht="26.25" customHeight="1">
      <c r="A6" s="59" t="s">
        <v>63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58" t="s">
        <v>104</v>
      </c>
      <c r="Q6" s="70">
        <f>COUNTA(B6)</f>
        <v>0</v>
      </c>
      <c r="R6" s="69"/>
    </row>
    <row r="7" spans="1:20" ht="26.25" customHeight="1">
      <c r="A7" s="59" t="s">
        <v>64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58" t="s">
        <v>105</v>
      </c>
      <c r="Q7" s="70">
        <f>COUNTA(B7)</f>
        <v>0</v>
      </c>
      <c r="R7" s="69"/>
    </row>
    <row r="8" spans="1:20" ht="26.25" customHeight="1">
      <c r="A8" s="59" t="s">
        <v>65</v>
      </c>
      <c r="B8" s="199"/>
      <c r="C8" s="200"/>
      <c r="D8" s="201"/>
      <c r="E8" s="3" t="s">
        <v>67</v>
      </c>
      <c r="F8" s="199"/>
      <c r="G8" s="200"/>
      <c r="H8" s="201"/>
      <c r="I8" s="3" t="s">
        <v>67</v>
      </c>
      <c r="J8" s="199"/>
      <c r="K8" s="200"/>
      <c r="L8" s="201"/>
      <c r="P8" s="58" t="s">
        <v>98</v>
      </c>
      <c r="Q8" s="70">
        <f>COUNTA(B8,F8,J8)</f>
        <v>0</v>
      </c>
      <c r="R8" s="69"/>
    </row>
    <row r="9" spans="1:20" ht="26.25" customHeight="1">
      <c r="A9" s="59" t="s">
        <v>68</v>
      </c>
      <c r="B9" s="202"/>
      <c r="C9" s="203"/>
      <c r="D9" s="204"/>
      <c r="E9" s="3" t="s">
        <v>67</v>
      </c>
      <c r="F9" s="202"/>
      <c r="G9" s="203"/>
      <c r="H9" s="204"/>
      <c r="I9" s="3" t="s">
        <v>67</v>
      </c>
      <c r="J9" s="202"/>
      <c r="K9" s="203"/>
      <c r="L9" s="204"/>
      <c r="P9" s="58" t="s">
        <v>99</v>
      </c>
      <c r="Q9" s="70"/>
      <c r="R9" s="69"/>
    </row>
    <row r="10" spans="1:20" ht="26.25" customHeight="1">
      <c r="A10" s="59" t="s">
        <v>66</v>
      </c>
      <c r="B10" s="61" t="s">
        <v>55</v>
      </c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O10" s="62" t="str">
        <f>IF(OR(S9=13,C9=""),"","桁数が間違っています")</f>
        <v/>
      </c>
      <c r="P10" s="58" t="s">
        <v>106</v>
      </c>
      <c r="Q10" s="70"/>
      <c r="R10" s="69"/>
      <c r="S10" s="1">
        <f>LEN(C10)</f>
        <v>0</v>
      </c>
    </row>
    <row r="11" spans="1:20" ht="26.25" customHeight="1">
      <c r="A11" s="59" t="s">
        <v>69</v>
      </c>
      <c r="B11" s="196"/>
      <c r="C11" s="196"/>
      <c r="D11" s="196"/>
      <c r="E11" s="196"/>
      <c r="F11" s="196"/>
      <c r="G11" s="196"/>
      <c r="H11" s="196"/>
      <c r="I11" s="196"/>
      <c r="O11" s="62" t="str">
        <f>IF(OR(S10=13,C10=""),"","桁数が間違っています")</f>
        <v/>
      </c>
      <c r="P11" s="58" t="s">
        <v>107</v>
      </c>
      <c r="Q11" s="70">
        <f>COUNTA(B11)</f>
        <v>0</v>
      </c>
      <c r="R11" s="69"/>
    </row>
    <row r="12" spans="1:20" ht="26.25" customHeight="1">
      <c r="A12" s="59" t="s">
        <v>70</v>
      </c>
      <c r="B12" s="196"/>
      <c r="C12" s="196"/>
      <c r="D12" s="196"/>
      <c r="E12" s="196"/>
      <c r="F12" s="196"/>
      <c r="G12" s="196"/>
      <c r="H12" s="196"/>
      <c r="I12" s="196"/>
      <c r="P12" s="58" t="s">
        <v>108</v>
      </c>
      <c r="Q12" s="70">
        <f>COUNTA(B12)</f>
        <v>0</v>
      </c>
      <c r="R12" s="69"/>
    </row>
    <row r="13" spans="1:20" ht="26.25" customHeight="1">
      <c r="A13" s="59" t="s">
        <v>7</v>
      </c>
      <c r="B13" s="197"/>
      <c r="C13" s="197"/>
      <c r="D13" s="197"/>
      <c r="P13" s="58" t="s">
        <v>109</v>
      </c>
      <c r="Q13" s="70">
        <f>COUNTA(B13)</f>
        <v>0</v>
      </c>
      <c r="R13" s="69"/>
      <c r="S13" s="1" t="s">
        <v>72</v>
      </c>
      <c r="T13" s="1" t="s">
        <v>93</v>
      </c>
    </row>
    <row r="14" spans="1:20" ht="26.25" customHeight="1">
      <c r="A14" s="59" t="s">
        <v>6</v>
      </c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P14" s="58" t="s">
        <v>100</v>
      </c>
      <c r="Q14" s="70">
        <f t="shared" ref="Q14:Q15" si="0">COUNTA(B14)</f>
        <v>0</v>
      </c>
      <c r="R14" s="69"/>
    </row>
    <row r="15" spans="1:20" ht="26.25" customHeight="1">
      <c r="A15" s="59" t="s">
        <v>71</v>
      </c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P15" s="58" t="s">
        <v>110</v>
      </c>
      <c r="Q15" s="70">
        <f t="shared" si="0"/>
        <v>0</v>
      </c>
      <c r="R15" s="69"/>
    </row>
    <row r="16" spans="1:20" ht="26.25" customHeight="1">
      <c r="Q16" s="58">
        <f>SUM(Q3:Q15)</f>
        <v>0</v>
      </c>
      <c r="R16" s="69" t="str">
        <f>IF(19-Q16=0,"OK","NG")</f>
        <v>NG</v>
      </c>
    </row>
    <row r="17" spans="1:22" ht="26.25" customHeight="1">
      <c r="A17" s="1" t="s">
        <v>77</v>
      </c>
    </row>
    <row r="18" spans="1:22" ht="26.25" customHeight="1">
      <c r="A18" s="59" t="s">
        <v>13</v>
      </c>
      <c r="B18" s="193"/>
      <c r="C18" s="194"/>
      <c r="D18" s="194"/>
      <c r="E18" s="194"/>
      <c r="F18" s="194"/>
      <c r="G18" s="194"/>
      <c r="H18" s="195"/>
      <c r="P18" s="58" t="s">
        <v>111</v>
      </c>
    </row>
    <row r="19" spans="1:22" ht="26.25" customHeight="1">
      <c r="A19" s="59" t="s">
        <v>8</v>
      </c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58" t="s">
        <v>112</v>
      </c>
    </row>
    <row r="20" spans="1:22" ht="26.25" customHeight="1">
      <c r="A20" s="59" t="s">
        <v>78</v>
      </c>
      <c r="B20" s="211"/>
      <c r="C20" s="212"/>
      <c r="D20" s="212"/>
      <c r="E20" s="212"/>
      <c r="F20" s="212"/>
      <c r="G20" s="212"/>
      <c r="H20" s="213"/>
      <c r="P20" s="58" t="s">
        <v>102</v>
      </c>
    </row>
    <row r="21" spans="1:22" ht="26.25" customHeight="1">
      <c r="A21" s="59" t="s">
        <v>79</v>
      </c>
      <c r="B21" s="211"/>
      <c r="C21" s="212"/>
      <c r="D21" s="212"/>
      <c r="E21" s="212"/>
      <c r="F21" s="212"/>
      <c r="G21" s="212"/>
      <c r="H21" s="213"/>
      <c r="P21" s="58" t="s">
        <v>113</v>
      </c>
    </row>
    <row r="22" spans="1:22" ht="26.25" customHeight="1">
      <c r="A22" s="59" t="s">
        <v>80</v>
      </c>
      <c r="B22" s="214" t="str">
        <f>IF(B20="","",B20+B21)</f>
        <v/>
      </c>
      <c r="C22" s="215"/>
      <c r="D22" s="215"/>
      <c r="E22" s="215"/>
      <c r="F22" s="215"/>
      <c r="G22" s="215"/>
      <c r="H22" s="216"/>
    </row>
    <row r="23" spans="1:22">
      <c r="A23" s="208" t="s">
        <v>81</v>
      </c>
      <c r="B23" s="207" t="s">
        <v>15</v>
      </c>
      <c r="C23" s="207"/>
      <c r="D23" s="210">
        <v>1</v>
      </c>
      <c r="E23" s="210"/>
      <c r="F23" s="207" t="s">
        <v>83</v>
      </c>
      <c r="G23" s="207"/>
      <c r="H23" s="217"/>
      <c r="I23" s="217"/>
      <c r="J23" s="207" t="s">
        <v>84</v>
      </c>
      <c r="K23" s="207"/>
      <c r="L23" s="218"/>
      <c r="M23" s="219"/>
      <c r="P23" s="206" t="s">
        <v>103</v>
      </c>
      <c r="Q23" s="68"/>
      <c r="R23" s="68"/>
      <c r="S23" s="1">
        <v>60</v>
      </c>
      <c r="T23" s="63">
        <f>D23+H23+H24</f>
        <v>1</v>
      </c>
      <c r="U23" s="3" t="str">
        <f>IF(COUNTBLANK(H23:H24)=0,"誤",IF(T23=1,"正","誤"))</f>
        <v>正</v>
      </c>
      <c r="V23" s="1" t="s">
        <v>94</v>
      </c>
    </row>
    <row r="24" spans="1:22">
      <c r="A24" s="209"/>
      <c r="B24" s="207"/>
      <c r="C24" s="207"/>
      <c r="D24" s="210"/>
      <c r="E24" s="210"/>
      <c r="F24" s="207" t="s">
        <v>82</v>
      </c>
      <c r="G24" s="207"/>
      <c r="H24" s="217"/>
      <c r="I24" s="217"/>
      <c r="J24" s="207"/>
      <c r="K24" s="207"/>
      <c r="L24" s="220"/>
      <c r="M24" s="221"/>
      <c r="P24" s="206"/>
      <c r="Q24" s="68"/>
      <c r="R24" s="68"/>
      <c r="S24" s="1">
        <v>30</v>
      </c>
      <c r="U24" s="3" t="str">
        <f>IF(D23=1,IF(L23="","正","誤"),IF(L23="","誤","正"))</f>
        <v>正</v>
      </c>
    </row>
    <row r="25" spans="1:22" ht="13.5" customHeight="1">
      <c r="A25" s="64"/>
      <c r="B25" s="3"/>
      <c r="C25" s="3"/>
      <c r="D25" s="205" t="str">
        <f>IF(AND(U23="正",U24="正"),"",V23)</f>
        <v/>
      </c>
      <c r="E25" s="205"/>
      <c r="F25" s="205"/>
      <c r="G25" s="205"/>
      <c r="H25" s="205"/>
      <c r="I25" s="205"/>
      <c r="J25" s="205"/>
      <c r="K25" s="205"/>
      <c r="L25" s="205"/>
      <c r="M25" s="205"/>
      <c r="P25" s="206"/>
      <c r="Q25" s="68"/>
      <c r="R25" s="68"/>
    </row>
    <row r="26" spans="1:22" ht="5.25" customHeight="1">
      <c r="A26" s="6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P26" s="206"/>
      <c r="Q26" s="68"/>
      <c r="R26" s="68"/>
    </row>
    <row r="27" spans="1:22">
      <c r="A27" s="1" t="s">
        <v>73</v>
      </c>
      <c r="P27" s="206"/>
      <c r="Q27" s="68"/>
      <c r="R27" s="68"/>
    </row>
    <row r="28" spans="1:22">
      <c r="A28" s="1" t="s">
        <v>76</v>
      </c>
      <c r="P28" s="206"/>
      <c r="Q28" s="68"/>
      <c r="R28" s="68"/>
    </row>
    <row r="29" spans="1:22" ht="18.75" customHeight="1">
      <c r="P29" s="206"/>
      <c r="Q29" s="68"/>
      <c r="R29" s="68"/>
    </row>
    <row r="30" spans="1:22" ht="18.75" customHeight="1">
      <c r="P30" s="206"/>
      <c r="Q30" s="68"/>
      <c r="R30" s="68"/>
    </row>
  </sheetData>
  <sheetProtection algorithmName="SHA-512" hashValue="sRJyjG4Xvsxg+PZsrHU0DDumujrJUaBfoV/KtHn5PJTUdS2RDWcLbfgoQedWmLwQ8xX5FkUYYV9Ei7Vo5xQniA==" saltValue="lkBGgrUXooMz3WByZxAvLg==" spinCount="100000" sheet="1" objects="1" scenarios="1"/>
  <mergeCells count="33">
    <mergeCell ref="D25:M25"/>
    <mergeCell ref="P23:P30"/>
    <mergeCell ref="B19:O19"/>
    <mergeCell ref="B23:C24"/>
    <mergeCell ref="A23:A24"/>
    <mergeCell ref="D23:E24"/>
    <mergeCell ref="F24:G24"/>
    <mergeCell ref="F23:G23"/>
    <mergeCell ref="J23:K24"/>
    <mergeCell ref="B20:H20"/>
    <mergeCell ref="B21:H21"/>
    <mergeCell ref="B22:H22"/>
    <mergeCell ref="H24:I24"/>
    <mergeCell ref="H23:I23"/>
    <mergeCell ref="L23:M24"/>
    <mergeCell ref="C10:L10"/>
    <mergeCell ref="B4:D4"/>
    <mergeCell ref="F4:H4"/>
    <mergeCell ref="F8:H8"/>
    <mergeCell ref="B9:D9"/>
    <mergeCell ref="F9:H9"/>
    <mergeCell ref="B8:D8"/>
    <mergeCell ref="B5:O5"/>
    <mergeCell ref="B6:O6"/>
    <mergeCell ref="B7:O7"/>
    <mergeCell ref="J8:L8"/>
    <mergeCell ref="J9:L9"/>
    <mergeCell ref="B18:H18"/>
    <mergeCell ref="B15:L15"/>
    <mergeCell ref="B14:L14"/>
    <mergeCell ref="B13:D13"/>
    <mergeCell ref="B11:I11"/>
    <mergeCell ref="B12:I12"/>
  </mergeCells>
  <phoneticPr fontId="2"/>
  <conditionalFormatting sqref="D25:M25">
    <cfRule type="expression" dxfId="7" priority="8">
      <formula>$D$25&lt;&gt;""</formula>
    </cfRule>
  </conditionalFormatting>
  <conditionalFormatting sqref="H23:I23">
    <cfRule type="expression" dxfId="6" priority="4">
      <formula>AND($D$23&lt;1,$H$24="")</formula>
    </cfRule>
  </conditionalFormatting>
  <conditionalFormatting sqref="H24:I24">
    <cfRule type="expression" dxfId="5" priority="3">
      <formula>AND($D$23&lt;1,$H$23="")</formula>
    </cfRule>
  </conditionalFormatting>
  <conditionalFormatting sqref="L23:M24">
    <cfRule type="expression" dxfId="4" priority="5">
      <formula>$D$23&lt;1</formula>
    </cfRule>
  </conditionalFormatting>
  <dataValidations count="2">
    <dataValidation type="list" allowBlank="1" showInputMessage="1" showErrorMessage="1" sqref="L23:M24" xr:uid="{462AC6F7-D345-4955-846C-0EDBBBC11C9B}">
      <formula1>$S$23:$S$24</formula1>
    </dataValidation>
    <dataValidation type="list" allowBlank="1" showInputMessage="1" showErrorMessage="1" sqref="B13:D13" xr:uid="{DFF91A8D-1161-4F62-8A01-18605D751A47}">
      <formula1>$S$13:$T$13</formula1>
    </dataValidation>
  </dataValidations>
  <pageMargins left="0.7" right="0.7" top="0.75" bottom="0.75" header="0.3" footer="0.3"/>
  <pageSetup paperSize="9" scale="69" orientation="landscape" r:id="rId1"/>
  <ignoredErrors>
    <ignoredError sqref="E9 E8 I8 I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C1C1D-31B5-4769-94EB-87E225F67FBD}">
  <sheetPr>
    <tabColor rgb="FF92D050"/>
    <pageSetUpPr fitToPage="1"/>
  </sheetPr>
  <dimension ref="A1:DE166"/>
  <sheetViews>
    <sheetView showGridLines="0" tabSelected="1" view="pageBreakPreview" zoomScaleNormal="100" zoomScaleSheetLayoutView="100" zoomScalePageLayoutView="70" workbookViewId="0">
      <selection activeCell="AB16" sqref="AB16"/>
    </sheetView>
  </sheetViews>
  <sheetFormatPr defaultColWidth="9" defaultRowHeight="13.5"/>
  <cols>
    <col min="1" max="1" width="4.375" style="1" customWidth="1"/>
    <col min="2" max="106" width="1.25" style="1" customWidth="1"/>
    <col min="107" max="107" width="3.125" style="1" customWidth="1"/>
    <col min="108" max="108" width="23.625" style="1" hidden="1" customWidth="1"/>
    <col min="109" max="109" width="25.5" style="1" hidden="1" customWidth="1"/>
    <col min="110" max="16384" width="9" style="1"/>
  </cols>
  <sheetData>
    <row r="1" spans="1:109" ht="28.5">
      <c r="B1" s="2" t="s">
        <v>0</v>
      </c>
      <c r="AC1" s="3"/>
      <c r="AG1" s="4" t="s">
        <v>90</v>
      </c>
      <c r="AY1" s="4"/>
      <c r="AZ1" s="4"/>
      <c r="BA1" s="4"/>
      <c r="BB1" s="4"/>
      <c r="BC1" s="4"/>
      <c r="BD1" s="4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</row>
    <row r="2" spans="1:109" ht="9" customHeight="1">
      <c r="A2" s="6"/>
      <c r="B2" s="124" t="s">
        <v>3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125" t="s">
        <v>11</v>
      </c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7"/>
      <c r="BM2" s="7"/>
      <c r="BN2" s="7"/>
      <c r="BO2" s="8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127" t="s">
        <v>2</v>
      </c>
      <c r="CK2" s="127"/>
      <c r="CL2" s="127"/>
      <c r="CM2" s="127"/>
      <c r="CN2" s="127"/>
      <c r="CO2" s="127"/>
      <c r="CP2" s="127"/>
      <c r="CQ2" s="128" t="str">
        <f>IF(基本情報!$B$3="","",基本情報!$B$3)</f>
        <v/>
      </c>
      <c r="CR2" s="129"/>
      <c r="CS2" s="111" t="str">
        <f>IF(基本情報!$C$3="","",基本情報!$C$3)</f>
        <v/>
      </c>
      <c r="CT2" s="112"/>
      <c r="CU2" s="111" t="str">
        <f>IF(基本情報!$D$3="","",基本情報!$D$3)</f>
        <v/>
      </c>
      <c r="CV2" s="112"/>
      <c r="CW2" s="111" t="str">
        <f>IF(基本情報!$E$3="","",基本情報!$E$3)</f>
        <v/>
      </c>
      <c r="CX2" s="112"/>
      <c r="CY2" s="111" t="str">
        <f>IF(基本情報!$F$3="","",基本情報!$F$3)</f>
        <v/>
      </c>
      <c r="CZ2" s="112"/>
      <c r="DA2" s="111" t="str">
        <f>IF(基本情報!$G$3="","",基本情報!$G$3)</f>
        <v/>
      </c>
      <c r="DB2" s="117"/>
    </row>
    <row r="3" spans="1:109" ht="9" customHeight="1"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7"/>
      <c r="BM3" s="7"/>
      <c r="BN3" s="7"/>
      <c r="BO3" s="7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127"/>
      <c r="CK3" s="127"/>
      <c r="CL3" s="127"/>
      <c r="CM3" s="127"/>
      <c r="CN3" s="127"/>
      <c r="CO3" s="127"/>
      <c r="CP3" s="127"/>
      <c r="CQ3" s="130"/>
      <c r="CR3" s="131"/>
      <c r="CS3" s="113"/>
      <c r="CT3" s="114"/>
      <c r="CU3" s="113"/>
      <c r="CV3" s="114"/>
      <c r="CW3" s="113"/>
      <c r="CX3" s="114"/>
      <c r="CY3" s="113"/>
      <c r="CZ3" s="114"/>
      <c r="DA3" s="113"/>
      <c r="DB3" s="118"/>
    </row>
    <row r="4" spans="1:109" s="10" customFormat="1" ht="9" customHeight="1" thickBot="1">
      <c r="B4" s="11"/>
      <c r="C4" s="11"/>
      <c r="D4" s="11"/>
      <c r="E4" s="11"/>
      <c r="F4" s="11"/>
      <c r="G4" s="11"/>
      <c r="H4" s="11"/>
      <c r="I4" s="11"/>
      <c r="J4" s="11"/>
      <c r="K4" s="11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127"/>
      <c r="CK4" s="127"/>
      <c r="CL4" s="127"/>
      <c r="CM4" s="127"/>
      <c r="CN4" s="127"/>
      <c r="CO4" s="127"/>
      <c r="CP4" s="127"/>
      <c r="CQ4" s="132"/>
      <c r="CR4" s="133"/>
      <c r="CS4" s="115"/>
      <c r="CT4" s="116"/>
      <c r="CU4" s="115"/>
      <c r="CV4" s="116"/>
      <c r="CW4" s="115"/>
      <c r="CX4" s="116"/>
      <c r="CY4" s="115"/>
      <c r="CZ4" s="116"/>
      <c r="DA4" s="115"/>
      <c r="DB4" s="119"/>
    </row>
    <row r="5" spans="1:109" s="10" customFormat="1" ht="9" customHeight="1" thickTop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120" t="s">
        <v>1</v>
      </c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DB5" s="9"/>
    </row>
    <row r="6" spans="1:109" s="10" customFormat="1" ht="9" customHeight="1">
      <c r="B6" s="9"/>
      <c r="C6" s="122" t="s">
        <v>12</v>
      </c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DB6" s="9"/>
      <c r="DC6" s="9"/>
      <c r="DD6" s="9"/>
      <c r="DE6" s="9"/>
    </row>
    <row r="7" spans="1:109" s="10" customFormat="1" ht="18" customHeight="1">
      <c r="B7" s="9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9"/>
      <c r="DC7" s="9"/>
      <c r="DE7" s="9"/>
    </row>
    <row r="8" spans="1:109" s="10" customFormat="1" ht="9" customHeight="1">
      <c r="B8" s="12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8" t="s">
        <v>4</v>
      </c>
      <c r="W8" s="88"/>
      <c r="X8" s="88"/>
      <c r="Y8" s="88"/>
      <c r="Z8" s="88"/>
      <c r="AA8" s="88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13" t="s">
        <v>41</v>
      </c>
      <c r="DE8" s="9"/>
    </row>
    <row r="9" spans="1:109" s="10" customFormat="1" ht="9" customHeight="1">
      <c r="B9" s="12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8"/>
      <c r="W9" s="88"/>
      <c r="X9" s="88"/>
      <c r="Y9" s="88"/>
      <c r="Z9" s="88"/>
      <c r="AA9" s="88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13" t="s">
        <v>42</v>
      </c>
      <c r="DE9" s="9"/>
    </row>
    <row r="10" spans="1:109" s="10" customFormat="1" ht="9" customHeight="1">
      <c r="B10" s="12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9"/>
      <c r="W10" s="89"/>
      <c r="X10" s="89"/>
      <c r="Y10" s="89"/>
      <c r="Z10" s="89"/>
      <c r="AA10" s="8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CA10" s="9"/>
      <c r="CB10" s="90" t="s">
        <v>32</v>
      </c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2"/>
      <c r="DB10" s="9"/>
      <c r="DC10" s="9"/>
      <c r="DD10" s="13" t="s">
        <v>43</v>
      </c>
      <c r="DE10" s="9"/>
    </row>
    <row r="11" spans="1:109" s="10" customFormat="1" ht="9" customHeight="1">
      <c r="B11" s="12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5"/>
      <c r="W11" s="15"/>
      <c r="X11" s="15"/>
      <c r="Y11" s="15"/>
      <c r="Z11" s="15"/>
      <c r="AA11" s="15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CA11" s="9"/>
      <c r="CB11" s="93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5"/>
      <c r="DB11" s="9"/>
      <c r="DC11" s="9"/>
      <c r="DD11" s="13" t="s">
        <v>44</v>
      </c>
      <c r="DE11" s="9"/>
    </row>
    <row r="12" spans="1:109" s="10" customFormat="1" ht="9" customHeight="1">
      <c r="B12" s="12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CA12" s="9"/>
      <c r="CB12" s="96" t="str">
        <f>IF($BI$41&lt;&gt;"","契約支払条件の入力に誤りがあります",$CO$34)</f>
        <v/>
      </c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8"/>
      <c r="DB12" s="9"/>
      <c r="DC12" s="9"/>
      <c r="DD12" s="13" t="s">
        <v>45</v>
      </c>
      <c r="DE12" s="9"/>
    </row>
    <row r="13" spans="1:109" s="10" customFormat="1" ht="9" customHeight="1">
      <c r="B13" s="12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CA13" s="9"/>
      <c r="CB13" s="99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1"/>
      <c r="DB13" s="9"/>
      <c r="DC13" s="9"/>
      <c r="DD13" s="13" t="s">
        <v>46</v>
      </c>
      <c r="DE13" s="9"/>
    </row>
    <row r="14" spans="1:109" s="10" customFormat="1" ht="9" customHeight="1">
      <c r="B14" s="12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CA14" s="9"/>
      <c r="CB14" s="102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4"/>
      <c r="DB14" s="9"/>
      <c r="DC14" s="9"/>
      <c r="DD14" s="13" t="s">
        <v>47</v>
      </c>
      <c r="DE14" s="9"/>
    </row>
    <row r="15" spans="1:109" s="10" customFormat="1" ht="9" customHeight="1">
      <c r="B15" s="12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CA15" s="9"/>
      <c r="CB15" s="105" t="str">
        <f>IF(CO21="","","税抜　"&amp;TEXT(CO34-CO38,"\#,##0")&amp;"　消費税(10%)　"&amp;TEXT(CO38,"\#,##0"))</f>
        <v/>
      </c>
      <c r="CC15" s="105"/>
      <c r="CD15" s="105"/>
      <c r="CE15" s="105"/>
      <c r="CF15" s="105"/>
      <c r="CG15" s="105"/>
      <c r="CH15" s="105"/>
      <c r="CI15" s="105"/>
      <c r="CJ15" s="105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  <c r="CV15" s="105"/>
      <c r="CW15" s="105"/>
      <c r="CX15" s="105"/>
      <c r="CY15" s="105"/>
      <c r="CZ15" s="105"/>
      <c r="DA15" s="105"/>
      <c r="DB15" s="9"/>
      <c r="DC15" s="9"/>
      <c r="DD15" s="13" t="s">
        <v>48</v>
      </c>
      <c r="DE15" s="9"/>
    </row>
    <row r="16" spans="1:109" s="10" customFormat="1" ht="9" customHeight="1">
      <c r="B16" s="12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CA16" s="9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6"/>
      <c r="DB16" s="9"/>
      <c r="DC16" s="9"/>
      <c r="DD16" s="13" t="s">
        <v>49</v>
      </c>
      <c r="DE16" s="9"/>
    </row>
    <row r="17" spans="2:109" s="10" customFormat="1" ht="9" customHeight="1">
      <c r="B17" s="12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5"/>
      <c r="W17" s="15"/>
      <c r="X17" s="15"/>
      <c r="Y17" s="15"/>
      <c r="Z17" s="15"/>
      <c r="AA17" s="15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13" t="s">
        <v>50</v>
      </c>
      <c r="DE17" s="9"/>
    </row>
    <row r="18" spans="2:109" s="10" customFormat="1" ht="9" customHeight="1">
      <c r="B18" s="12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7"/>
      <c r="W18" s="17"/>
      <c r="X18" s="17"/>
      <c r="Y18" s="17"/>
      <c r="Z18" s="17"/>
      <c r="AA18" s="17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13" t="s">
        <v>51</v>
      </c>
      <c r="DE18" s="9"/>
    </row>
    <row r="19" spans="2:109" s="10" customFormat="1" ht="9" customHeight="1">
      <c r="B19" s="12"/>
      <c r="C19" s="107" t="s">
        <v>33</v>
      </c>
      <c r="D19" s="107"/>
      <c r="E19" s="107"/>
      <c r="F19" s="107" t="str">
        <f>IF(基本情報!$B$4="","",基本情報!$B$4)</f>
        <v/>
      </c>
      <c r="G19" s="107"/>
      <c r="H19" s="107"/>
      <c r="I19" s="107" t="str">
        <f>IF(F19="","","-")</f>
        <v/>
      </c>
      <c r="J19" s="107" t="str">
        <f>IF(基本情報!$F$4="","",基本情報!$F$4)</f>
        <v/>
      </c>
      <c r="K19" s="107"/>
      <c r="L19" s="107"/>
      <c r="M19" s="107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9"/>
      <c r="AH19" s="134" t="s">
        <v>30</v>
      </c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CA19" s="9"/>
      <c r="CB19" s="134" t="s">
        <v>31</v>
      </c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9"/>
      <c r="DC19" s="9"/>
      <c r="DD19" s="13" t="s">
        <v>52</v>
      </c>
      <c r="DE19" s="9"/>
    </row>
    <row r="20" spans="2:109" s="10" customFormat="1" ht="9" customHeight="1">
      <c r="B20" s="12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9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CA20" s="9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9"/>
      <c r="DC20" s="9"/>
      <c r="DD20" s="18" t="s">
        <v>85</v>
      </c>
      <c r="DE20" s="9"/>
    </row>
    <row r="21" spans="2:109" s="10" customFormat="1" ht="9" customHeight="1">
      <c r="B21" s="12"/>
      <c r="C21" s="157" t="s">
        <v>34</v>
      </c>
      <c r="D21" s="157"/>
      <c r="E21" s="157"/>
      <c r="F21" s="76" t="str">
        <f>IF(基本情報!$B$5="","",基本情報!$B$5)</f>
        <v/>
      </c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9"/>
      <c r="AH21" s="134" t="s">
        <v>13</v>
      </c>
      <c r="AI21" s="134"/>
      <c r="AJ21" s="134"/>
      <c r="AK21" s="134"/>
      <c r="AL21" s="134"/>
      <c r="AM21" s="134"/>
      <c r="AN21" s="134"/>
      <c r="AO21" s="134"/>
      <c r="AP21" s="134"/>
      <c r="AQ21" s="134" t="s">
        <v>8</v>
      </c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CA21" s="19"/>
      <c r="CB21" s="77" t="s">
        <v>23</v>
      </c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135"/>
      <c r="CP21" s="135"/>
      <c r="CQ21" s="135"/>
      <c r="CR21" s="135"/>
      <c r="CS21" s="135"/>
      <c r="CT21" s="135"/>
      <c r="CU21" s="135"/>
      <c r="CV21" s="135"/>
      <c r="CW21" s="135"/>
      <c r="CX21" s="135"/>
      <c r="CY21" s="135"/>
      <c r="CZ21" s="135"/>
      <c r="DA21" s="135"/>
      <c r="DB21" s="9"/>
      <c r="DC21" s="9"/>
      <c r="DD21" s="18" t="s">
        <v>86</v>
      </c>
      <c r="DE21" s="20"/>
    </row>
    <row r="22" spans="2:109" s="10" customFormat="1" ht="9" customHeight="1">
      <c r="B22" s="12"/>
      <c r="C22" s="157"/>
      <c r="D22" s="157"/>
      <c r="E22" s="157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9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CA22" s="19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9"/>
      <c r="DC22" s="9"/>
      <c r="DD22" s="18" t="s">
        <v>87</v>
      </c>
      <c r="DE22" s="20"/>
    </row>
    <row r="23" spans="2:109" s="10" customFormat="1" ht="9" customHeight="1">
      <c r="B23" s="9"/>
      <c r="C23" s="158" t="s">
        <v>92</v>
      </c>
      <c r="D23" s="158"/>
      <c r="E23" s="158"/>
      <c r="F23" s="136" t="str">
        <f>IF(基本情報!$B$6="","",基本情報!$B$6)</f>
        <v/>
      </c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9"/>
      <c r="AH23" s="134" t="str">
        <f>IF(基本情報!$B$18="","",基本情報!$B$18)</f>
        <v/>
      </c>
      <c r="AI23" s="134"/>
      <c r="AJ23" s="134"/>
      <c r="AK23" s="134"/>
      <c r="AL23" s="134"/>
      <c r="AM23" s="134"/>
      <c r="AN23" s="134"/>
      <c r="AO23" s="134"/>
      <c r="AP23" s="134"/>
      <c r="AQ23" s="154" t="str">
        <f>IF(基本情報!$B$19="","",基本情報!$B$19)</f>
        <v/>
      </c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4"/>
      <c r="BY23" s="154"/>
      <c r="CA23" s="19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135"/>
      <c r="CP23" s="135"/>
      <c r="CQ23" s="135"/>
      <c r="CR23" s="135"/>
      <c r="CS23" s="135"/>
      <c r="CT23" s="135"/>
      <c r="CU23" s="135"/>
      <c r="CV23" s="135"/>
      <c r="CW23" s="135"/>
      <c r="CX23" s="135"/>
      <c r="CY23" s="135"/>
      <c r="CZ23" s="135"/>
      <c r="DA23" s="135"/>
      <c r="DB23" s="9"/>
      <c r="DC23" s="9"/>
      <c r="DD23" s="13" t="s">
        <v>40</v>
      </c>
      <c r="DE23" s="20"/>
    </row>
    <row r="24" spans="2:109" s="10" customFormat="1" ht="9" customHeight="1">
      <c r="B24" s="9"/>
      <c r="C24" s="158"/>
      <c r="D24" s="158"/>
      <c r="E24" s="158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9"/>
      <c r="AH24" s="134"/>
      <c r="AI24" s="134"/>
      <c r="AJ24" s="134"/>
      <c r="AK24" s="134"/>
      <c r="AL24" s="134"/>
      <c r="AM24" s="134"/>
      <c r="AN24" s="134"/>
      <c r="AO24" s="134"/>
      <c r="AP24" s="13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4"/>
      <c r="BN24" s="154"/>
      <c r="BO24" s="154"/>
      <c r="BP24" s="154"/>
      <c r="BQ24" s="154"/>
      <c r="BR24" s="154"/>
      <c r="BS24" s="154"/>
      <c r="BT24" s="154"/>
      <c r="BU24" s="154"/>
      <c r="BV24" s="154"/>
      <c r="BW24" s="154"/>
      <c r="BX24" s="154"/>
      <c r="BY24" s="154"/>
      <c r="CA24" s="19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135"/>
      <c r="CP24" s="135"/>
      <c r="CQ24" s="135"/>
      <c r="CR24" s="135"/>
      <c r="CS24" s="135"/>
      <c r="CT24" s="135"/>
      <c r="CU24" s="135"/>
      <c r="CV24" s="135"/>
      <c r="CW24" s="135"/>
      <c r="CX24" s="135"/>
      <c r="CY24" s="135"/>
      <c r="CZ24" s="135"/>
      <c r="DA24" s="135"/>
      <c r="DB24" s="9"/>
      <c r="DC24" s="9"/>
      <c r="DD24" s="13"/>
      <c r="DE24" s="20"/>
    </row>
    <row r="25" spans="2:109" s="10" customFormat="1" ht="9" customHeight="1">
      <c r="B25" s="9"/>
      <c r="C25" s="158" t="s">
        <v>91</v>
      </c>
      <c r="D25" s="158"/>
      <c r="E25" s="158"/>
      <c r="F25" s="76" t="str">
        <f>IF(基本情報!$B$7="","",基本情報!$B$7)</f>
        <v/>
      </c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155"/>
      <c r="AB25" s="155"/>
      <c r="AC25" s="155"/>
      <c r="AD25" s="21"/>
      <c r="AE25" s="21"/>
      <c r="AF25" s="21"/>
      <c r="AG25" s="9"/>
      <c r="AH25" s="134"/>
      <c r="AI25" s="134"/>
      <c r="AJ25" s="134"/>
      <c r="AK25" s="134"/>
      <c r="AL25" s="134"/>
      <c r="AM25" s="134"/>
      <c r="AN25" s="134"/>
      <c r="AO25" s="134"/>
      <c r="AP25" s="13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4"/>
      <c r="BN25" s="154"/>
      <c r="BO25" s="154"/>
      <c r="BP25" s="154"/>
      <c r="BQ25" s="154"/>
      <c r="BR25" s="154"/>
      <c r="BS25" s="154"/>
      <c r="BT25" s="154"/>
      <c r="BU25" s="154"/>
      <c r="BV25" s="154"/>
      <c r="BW25" s="154"/>
      <c r="BX25" s="154"/>
      <c r="BY25" s="154"/>
      <c r="CA25" s="19"/>
      <c r="CB25" s="77" t="s">
        <v>27</v>
      </c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9" t="str">
        <f>IFERROR(IF(CO21="","",ROUNDDOWN(CO21*0.1,0)),"")</f>
        <v/>
      </c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9"/>
      <c r="DC25" s="9"/>
      <c r="DD25" s="20"/>
      <c r="DE25" s="20"/>
    </row>
    <row r="26" spans="2:109" s="10" customFormat="1" ht="9" customHeight="1">
      <c r="B26" s="9"/>
      <c r="C26" s="158"/>
      <c r="D26" s="158"/>
      <c r="E26" s="15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155"/>
      <c r="AB26" s="155"/>
      <c r="AC26" s="155"/>
      <c r="AD26" s="21"/>
      <c r="AE26" s="21"/>
      <c r="AF26" s="21"/>
      <c r="AG26" s="9"/>
      <c r="AH26" s="80" t="s">
        <v>18</v>
      </c>
      <c r="AI26" s="81"/>
      <c r="AJ26" s="81"/>
      <c r="AK26" s="81"/>
      <c r="AL26" s="81"/>
      <c r="AM26" s="81"/>
      <c r="AN26" s="81"/>
      <c r="AO26" s="81"/>
      <c r="AP26" s="81"/>
      <c r="AQ26" s="84" t="str">
        <f>IF(基本情報!$B$20="","",基本情報!$B$20)</f>
        <v/>
      </c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137" t="s">
        <v>19</v>
      </c>
      <c r="BE26" s="81"/>
      <c r="BF26" s="81"/>
      <c r="BG26" s="81"/>
      <c r="BH26" s="81"/>
      <c r="BI26" s="81"/>
      <c r="BJ26" s="81"/>
      <c r="BK26" s="81"/>
      <c r="BL26" s="138"/>
      <c r="BM26" s="143" t="str">
        <f>IFERROR(AQ26+AQ28,"")</f>
        <v/>
      </c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5"/>
      <c r="BZ26" s="9"/>
      <c r="CA26" s="19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9"/>
      <c r="DC26" s="9"/>
      <c r="DD26" s="20"/>
      <c r="DE26" s="20"/>
    </row>
    <row r="27" spans="2:109" s="10" customFormat="1" ht="9" customHeight="1">
      <c r="B27" s="9"/>
      <c r="C27" s="76" t="s">
        <v>5</v>
      </c>
      <c r="D27" s="76"/>
      <c r="E27" s="76"/>
      <c r="F27" s="107" t="str">
        <f>IF(基本情報!$B$8="","",基本情報!$B$8)</f>
        <v/>
      </c>
      <c r="G27" s="107"/>
      <c r="H27" s="107"/>
      <c r="I27" s="107" t="str">
        <f>IF(F27="","","-")</f>
        <v/>
      </c>
      <c r="J27" s="107" t="str">
        <f>IF(基本情報!$F$8="","",基本情報!$F$8)</f>
        <v/>
      </c>
      <c r="K27" s="107"/>
      <c r="L27" s="107"/>
      <c r="M27" s="107"/>
      <c r="N27" s="107" t="str">
        <f>IF(F27="","","-")</f>
        <v/>
      </c>
      <c r="O27" s="107" t="str">
        <f>IF(基本情報!$J$8="","",基本情報!$J$8)</f>
        <v/>
      </c>
      <c r="P27" s="107"/>
      <c r="Q27" s="107"/>
      <c r="R27" s="107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22"/>
      <c r="AH27" s="82"/>
      <c r="AI27" s="83"/>
      <c r="AJ27" s="83"/>
      <c r="AK27" s="83"/>
      <c r="AL27" s="83"/>
      <c r="AM27" s="83"/>
      <c r="AN27" s="83"/>
      <c r="AO27" s="83"/>
      <c r="AP27" s="83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2"/>
      <c r="BE27" s="83"/>
      <c r="BF27" s="83"/>
      <c r="BG27" s="83"/>
      <c r="BH27" s="83"/>
      <c r="BI27" s="83"/>
      <c r="BJ27" s="83"/>
      <c r="BK27" s="83"/>
      <c r="BL27" s="139"/>
      <c r="BM27" s="146"/>
      <c r="BN27" s="147"/>
      <c r="BO27" s="147"/>
      <c r="BP27" s="147"/>
      <c r="BQ27" s="147"/>
      <c r="BR27" s="147"/>
      <c r="BS27" s="147"/>
      <c r="BT27" s="147"/>
      <c r="BU27" s="147"/>
      <c r="BV27" s="147"/>
      <c r="BW27" s="147"/>
      <c r="BX27" s="147"/>
      <c r="BY27" s="148"/>
      <c r="BZ27" s="9"/>
      <c r="CA27" s="19"/>
      <c r="CB27" s="78" t="s">
        <v>24</v>
      </c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9" t="str">
        <f>IFERROR(IF(CO21="","",CO21+CO25),"")</f>
        <v/>
      </c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9"/>
      <c r="DC27" s="9"/>
      <c r="DD27" s="23">
        <f>$BL$44</f>
        <v>0</v>
      </c>
      <c r="DE27" s="24" t="s">
        <v>57</v>
      </c>
    </row>
    <row r="28" spans="2:109" s="10" customFormat="1" ht="9" customHeight="1">
      <c r="B28" s="11"/>
      <c r="C28" s="76"/>
      <c r="D28" s="76"/>
      <c r="E28" s="76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22"/>
      <c r="AH28" s="152" t="s">
        <v>16</v>
      </c>
      <c r="AI28" s="153"/>
      <c r="AJ28" s="153"/>
      <c r="AK28" s="153"/>
      <c r="AL28" s="153"/>
      <c r="AM28" s="153"/>
      <c r="AN28" s="153"/>
      <c r="AO28" s="153"/>
      <c r="AP28" s="153"/>
      <c r="AQ28" s="156" t="str">
        <f>IFERROR(AQ26*0.1,"")</f>
        <v/>
      </c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82"/>
      <c r="BE28" s="83"/>
      <c r="BF28" s="83"/>
      <c r="BG28" s="83"/>
      <c r="BH28" s="83"/>
      <c r="BI28" s="83"/>
      <c r="BJ28" s="83"/>
      <c r="BK28" s="83"/>
      <c r="BL28" s="139"/>
      <c r="BM28" s="146"/>
      <c r="BN28" s="147"/>
      <c r="BO28" s="147"/>
      <c r="BP28" s="147"/>
      <c r="BQ28" s="147"/>
      <c r="BR28" s="147"/>
      <c r="BS28" s="147"/>
      <c r="BT28" s="147"/>
      <c r="BU28" s="147"/>
      <c r="BV28" s="147"/>
      <c r="BW28" s="147"/>
      <c r="BX28" s="147"/>
      <c r="BY28" s="148"/>
      <c r="BZ28" s="9"/>
      <c r="CA28" s="19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9"/>
      <c r="DC28" s="9"/>
      <c r="DD28" s="23">
        <f>BL44+50</f>
        <v>50</v>
      </c>
      <c r="DE28" s="24" t="s">
        <v>58</v>
      </c>
    </row>
    <row r="29" spans="2:109" s="10" customFormat="1" ht="9" customHeight="1">
      <c r="B29" s="9"/>
      <c r="C29" s="76" t="s">
        <v>75</v>
      </c>
      <c r="D29" s="76"/>
      <c r="E29" s="76"/>
      <c r="F29" s="107" t="str">
        <f>IF(基本情報!$B$9="","",基本情報!$B$9)</f>
        <v/>
      </c>
      <c r="G29" s="107"/>
      <c r="H29" s="107"/>
      <c r="I29" s="107" t="str">
        <f>IF(F29="","","-")</f>
        <v/>
      </c>
      <c r="J29" s="107" t="str">
        <f>IF(基本情報!$F$9="","",基本情報!$F$9)</f>
        <v/>
      </c>
      <c r="K29" s="107"/>
      <c r="L29" s="107"/>
      <c r="M29" s="107"/>
      <c r="N29" s="107" t="str">
        <f>IF(F29="","","-")</f>
        <v/>
      </c>
      <c r="O29" s="107" t="str">
        <f>IF(基本情報!$J$9="","",基本情報!$J$9)</f>
        <v/>
      </c>
      <c r="P29" s="107"/>
      <c r="Q29" s="107"/>
      <c r="R29" s="107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21"/>
      <c r="AF29" s="21"/>
      <c r="AG29" s="22"/>
      <c r="AH29" s="140"/>
      <c r="AI29" s="141"/>
      <c r="AJ29" s="141"/>
      <c r="AK29" s="141"/>
      <c r="AL29" s="141"/>
      <c r="AM29" s="141"/>
      <c r="AN29" s="141"/>
      <c r="AO29" s="141"/>
      <c r="AP29" s="141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140"/>
      <c r="BE29" s="141"/>
      <c r="BF29" s="141"/>
      <c r="BG29" s="141"/>
      <c r="BH29" s="141"/>
      <c r="BI29" s="141"/>
      <c r="BJ29" s="141"/>
      <c r="BK29" s="141"/>
      <c r="BL29" s="142"/>
      <c r="BM29" s="149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1"/>
      <c r="BZ29" s="9"/>
      <c r="CA29" s="19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9"/>
      <c r="DC29" s="9"/>
      <c r="DD29" s="25">
        <f>EOMONTH($DD$27,1)+5</f>
        <v>64</v>
      </c>
    </row>
    <row r="30" spans="2:109" s="10" customFormat="1" ht="9" customHeight="1">
      <c r="B30" s="11"/>
      <c r="C30" s="76"/>
      <c r="D30" s="76"/>
      <c r="E30" s="76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21"/>
      <c r="AF30" s="21"/>
      <c r="AG30" s="22"/>
      <c r="AH30" s="80" t="s">
        <v>17</v>
      </c>
      <c r="AI30" s="81"/>
      <c r="AJ30" s="81"/>
      <c r="AK30" s="81"/>
      <c r="AL30" s="81"/>
      <c r="AM30" s="81"/>
      <c r="AN30" s="81"/>
      <c r="AO30" s="81"/>
      <c r="AP30" s="81"/>
      <c r="AQ30" s="84">
        <f>IF(基本情報!$B$21="",0,基本情報!$B$21)</f>
        <v>0</v>
      </c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137" t="s">
        <v>20</v>
      </c>
      <c r="BE30" s="81"/>
      <c r="BF30" s="81"/>
      <c r="BG30" s="81"/>
      <c r="BH30" s="81"/>
      <c r="BI30" s="81"/>
      <c r="BJ30" s="81"/>
      <c r="BK30" s="81"/>
      <c r="BL30" s="138"/>
      <c r="BM30" s="143">
        <f>IFERROR(AQ30+AQ32,"")</f>
        <v>0</v>
      </c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5"/>
      <c r="BZ30" s="9"/>
      <c r="CA30" s="19"/>
      <c r="CB30" s="77" t="s">
        <v>28</v>
      </c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135"/>
      <c r="CP30" s="135"/>
      <c r="CQ30" s="135"/>
      <c r="CR30" s="135"/>
      <c r="CS30" s="135"/>
      <c r="CT30" s="135"/>
      <c r="CU30" s="135"/>
      <c r="CV30" s="135"/>
      <c r="CW30" s="135"/>
      <c r="CX30" s="135"/>
      <c r="CY30" s="135"/>
      <c r="CZ30" s="135"/>
      <c r="DA30" s="135"/>
      <c r="DB30" s="9"/>
      <c r="DC30" s="9"/>
      <c r="DD30" s="25">
        <f>WORKDAY($DD$29-1,1)</f>
        <v>65</v>
      </c>
      <c r="DE30" s="26" t="s">
        <v>56</v>
      </c>
    </row>
    <row r="31" spans="2:109" s="10" customFormat="1" ht="9" customHeight="1">
      <c r="B31" s="9"/>
      <c r="C31" s="109" t="s">
        <v>36</v>
      </c>
      <c r="D31" s="109"/>
      <c r="E31" s="109"/>
      <c r="F31" s="109"/>
      <c r="G31" s="109"/>
      <c r="H31" s="110" t="str">
        <f>IF(J31="","","T")</f>
        <v/>
      </c>
      <c r="I31" s="110"/>
      <c r="J31" s="76" t="str">
        <f>IF(基本情報!$C$10="","",基本情報!$C$10)</f>
        <v/>
      </c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G31" s="22"/>
      <c r="AH31" s="82"/>
      <c r="AI31" s="83"/>
      <c r="AJ31" s="83"/>
      <c r="AK31" s="83"/>
      <c r="AL31" s="83"/>
      <c r="AM31" s="83"/>
      <c r="AN31" s="83"/>
      <c r="AO31" s="83"/>
      <c r="AP31" s="83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2"/>
      <c r="BE31" s="83"/>
      <c r="BF31" s="83"/>
      <c r="BG31" s="83"/>
      <c r="BH31" s="83"/>
      <c r="BI31" s="83"/>
      <c r="BJ31" s="83"/>
      <c r="BK31" s="83"/>
      <c r="BL31" s="139"/>
      <c r="BM31" s="146"/>
      <c r="BN31" s="147"/>
      <c r="BO31" s="147"/>
      <c r="BP31" s="147"/>
      <c r="BQ31" s="147"/>
      <c r="BR31" s="147"/>
      <c r="BS31" s="147"/>
      <c r="BT31" s="147"/>
      <c r="BU31" s="147"/>
      <c r="BV31" s="147"/>
      <c r="BW31" s="147"/>
      <c r="BX31" s="147"/>
      <c r="BY31" s="148"/>
      <c r="BZ31" s="9"/>
      <c r="CA31" s="19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135"/>
      <c r="CP31" s="135"/>
      <c r="CQ31" s="135"/>
      <c r="CR31" s="135"/>
      <c r="CS31" s="135"/>
      <c r="CT31" s="135"/>
      <c r="CU31" s="135"/>
      <c r="CV31" s="135"/>
      <c r="CW31" s="135"/>
      <c r="CX31" s="135"/>
      <c r="CY31" s="135"/>
      <c r="CZ31" s="135"/>
      <c r="DA31" s="135"/>
      <c r="DB31" s="9"/>
      <c r="DC31" s="9"/>
      <c r="DD31" s="19">
        <f>DD28-DD29</f>
        <v>-14</v>
      </c>
      <c r="DE31" s="26" t="s">
        <v>59</v>
      </c>
    </row>
    <row r="32" spans="2:109" s="10" customFormat="1" ht="9" customHeight="1">
      <c r="B32" s="11"/>
      <c r="C32" s="109"/>
      <c r="D32" s="109"/>
      <c r="E32" s="109"/>
      <c r="F32" s="109"/>
      <c r="G32" s="109"/>
      <c r="H32" s="110"/>
      <c r="I32" s="110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G32" s="22"/>
      <c r="AH32" s="152" t="s">
        <v>16</v>
      </c>
      <c r="AI32" s="153"/>
      <c r="AJ32" s="153"/>
      <c r="AK32" s="153"/>
      <c r="AL32" s="153"/>
      <c r="AM32" s="153"/>
      <c r="AN32" s="153"/>
      <c r="AO32" s="153"/>
      <c r="AP32" s="153"/>
      <c r="AQ32" s="156">
        <f>IFERROR(AQ30*0.1,"")</f>
        <v>0</v>
      </c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82"/>
      <c r="BE32" s="83"/>
      <c r="BF32" s="83"/>
      <c r="BG32" s="83"/>
      <c r="BH32" s="83"/>
      <c r="BI32" s="83"/>
      <c r="BJ32" s="83"/>
      <c r="BK32" s="83"/>
      <c r="BL32" s="139"/>
      <c r="BM32" s="146"/>
      <c r="BN32" s="147"/>
      <c r="BO32" s="147"/>
      <c r="BP32" s="147"/>
      <c r="BQ32" s="147"/>
      <c r="BR32" s="147"/>
      <c r="BS32" s="147"/>
      <c r="BT32" s="147"/>
      <c r="BU32" s="147"/>
      <c r="BV32" s="147"/>
      <c r="BW32" s="147"/>
      <c r="BX32" s="147"/>
      <c r="BY32" s="148"/>
      <c r="BZ32" s="9"/>
      <c r="CA32" s="19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9"/>
      <c r="DC32" s="9"/>
      <c r="DD32" s="27" t="str">
        <f>IF(BL44="","商店払",IF(DD31&gt;=0,"商店払","竣工払"))</f>
        <v>商店払</v>
      </c>
      <c r="DE32" s="26"/>
    </row>
    <row r="33" spans="1:109" s="10" customFormat="1" ht="9" customHeight="1">
      <c r="B33" s="9"/>
      <c r="C33" s="28"/>
      <c r="D33" s="28"/>
      <c r="E33" s="28"/>
      <c r="F33" s="28"/>
      <c r="G33" s="28"/>
      <c r="H33" s="28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2"/>
      <c r="AH33" s="140"/>
      <c r="AI33" s="141"/>
      <c r="AJ33" s="141"/>
      <c r="AK33" s="141"/>
      <c r="AL33" s="141"/>
      <c r="AM33" s="141"/>
      <c r="AN33" s="141"/>
      <c r="AO33" s="141"/>
      <c r="AP33" s="141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140"/>
      <c r="BE33" s="141"/>
      <c r="BF33" s="141"/>
      <c r="BG33" s="141"/>
      <c r="BH33" s="141"/>
      <c r="BI33" s="141"/>
      <c r="BJ33" s="141"/>
      <c r="BK33" s="141"/>
      <c r="BL33" s="142"/>
      <c r="BM33" s="149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1"/>
      <c r="BZ33" s="9"/>
      <c r="CA33" s="19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135"/>
      <c r="CP33" s="135"/>
      <c r="CQ33" s="135"/>
      <c r="CR33" s="135"/>
      <c r="CS33" s="135"/>
      <c r="CT33" s="135"/>
      <c r="CU33" s="135"/>
      <c r="CV33" s="135"/>
      <c r="CW33" s="135"/>
      <c r="CX33" s="135"/>
      <c r="CY33" s="135"/>
      <c r="CZ33" s="135"/>
      <c r="DA33" s="135"/>
      <c r="DB33" s="9"/>
      <c r="DC33" s="9"/>
      <c r="DD33" s="19"/>
      <c r="DE33" s="26"/>
    </row>
    <row r="34" spans="1:109" s="10" customFormat="1" ht="9" customHeight="1">
      <c r="B34" s="11"/>
      <c r="C34" s="28"/>
      <c r="D34" s="28"/>
      <c r="E34" s="28"/>
      <c r="F34" s="29"/>
      <c r="G34" s="29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2"/>
      <c r="AH34" s="80" t="s">
        <v>21</v>
      </c>
      <c r="AI34" s="81"/>
      <c r="AJ34" s="81"/>
      <c r="AK34" s="81"/>
      <c r="AL34" s="81"/>
      <c r="AM34" s="81"/>
      <c r="AN34" s="81"/>
      <c r="AO34" s="81"/>
      <c r="AP34" s="81"/>
      <c r="AQ34" s="84" t="str">
        <f>IFERROR(AQ26+AQ30,"")</f>
        <v/>
      </c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163" t="s">
        <v>22</v>
      </c>
      <c r="BE34" s="164"/>
      <c r="BF34" s="164"/>
      <c r="BG34" s="164"/>
      <c r="BH34" s="164"/>
      <c r="BI34" s="164"/>
      <c r="BJ34" s="164"/>
      <c r="BK34" s="164"/>
      <c r="BL34" s="164"/>
      <c r="BM34" s="143" t="str">
        <f>IFERROR(AQ34+AQ36,"")</f>
        <v/>
      </c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5"/>
      <c r="BZ34" s="9"/>
      <c r="CA34" s="19"/>
      <c r="CB34" s="77" t="s">
        <v>25</v>
      </c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9" t="str">
        <f>IFERROR(IF(CO21="","",CO27-CO30),"")</f>
        <v/>
      </c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9"/>
      <c r="DC34" s="9"/>
      <c r="DD34" s="30"/>
      <c r="DE34" s="24"/>
    </row>
    <row r="35" spans="1:109" s="10" customFormat="1" ht="9" customHeight="1">
      <c r="B35" s="9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22"/>
      <c r="AH35" s="82"/>
      <c r="AI35" s="83"/>
      <c r="AJ35" s="83"/>
      <c r="AK35" s="83"/>
      <c r="AL35" s="83"/>
      <c r="AM35" s="83"/>
      <c r="AN35" s="83"/>
      <c r="AO35" s="83"/>
      <c r="AP35" s="83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164"/>
      <c r="BE35" s="164"/>
      <c r="BF35" s="164"/>
      <c r="BG35" s="164"/>
      <c r="BH35" s="164"/>
      <c r="BI35" s="164"/>
      <c r="BJ35" s="164"/>
      <c r="BK35" s="164"/>
      <c r="BL35" s="164"/>
      <c r="BM35" s="146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8"/>
      <c r="BZ35" s="9"/>
      <c r="CA35" s="19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9"/>
      <c r="DC35" s="9"/>
      <c r="DD35" s="30"/>
      <c r="DE35" s="24"/>
    </row>
    <row r="36" spans="1:109" s="10" customFormat="1" ht="9" customHeight="1">
      <c r="B36" s="9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9"/>
      <c r="AH36" s="169" t="s">
        <v>16</v>
      </c>
      <c r="AI36" s="169"/>
      <c r="AJ36" s="169"/>
      <c r="AK36" s="169"/>
      <c r="AL36" s="169"/>
      <c r="AM36" s="169"/>
      <c r="AN36" s="169"/>
      <c r="AO36" s="169"/>
      <c r="AP36" s="169"/>
      <c r="AQ36" s="156" t="str">
        <f>IFERROR(AQ34*0.1,"")</f>
        <v/>
      </c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64"/>
      <c r="BE36" s="164"/>
      <c r="BF36" s="164"/>
      <c r="BG36" s="164"/>
      <c r="BH36" s="164"/>
      <c r="BI36" s="164"/>
      <c r="BJ36" s="164"/>
      <c r="BK36" s="164"/>
      <c r="BL36" s="164"/>
      <c r="BM36" s="146"/>
      <c r="BN36" s="147"/>
      <c r="BO36" s="147"/>
      <c r="BP36" s="147"/>
      <c r="BQ36" s="147"/>
      <c r="BR36" s="147"/>
      <c r="BS36" s="147"/>
      <c r="BT36" s="147"/>
      <c r="BU36" s="147"/>
      <c r="BV36" s="147"/>
      <c r="BW36" s="147"/>
      <c r="BX36" s="147"/>
      <c r="BY36" s="148"/>
      <c r="BZ36" s="9"/>
      <c r="CA36" s="19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9"/>
      <c r="DC36" s="9"/>
      <c r="DD36" s="30"/>
      <c r="DE36" s="24"/>
    </row>
    <row r="37" spans="1:109" s="10" customFormat="1" ht="9" customHeight="1">
      <c r="B37" s="9"/>
      <c r="C37" s="76" t="s">
        <v>37</v>
      </c>
      <c r="D37" s="76"/>
      <c r="E37" s="76"/>
      <c r="F37" s="76"/>
      <c r="G37" s="76"/>
      <c r="H37" s="76"/>
      <c r="I37" s="76"/>
      <c r="J37" s="76"/>
      <c r="K37" s="76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31"/>
      <c r="AD37" s="31"/>
      <c r="AE37" s="31"/>
      <c r="AF37" s="31"/>
      <c r="AG37" s="9"/>
      <c r="AH37" s="164"/>
      <c r="AI37" s="164"/>
      <c r="AJ37" s="164"/>
      <c r="AK37" s="164"/>
      <c r="AL37" s="164"/>
      <c r="AM37" s="164"/>
      <c r="AN37" s="164"/>
      <c r="AO37" s="164"/>
      <c r="AP37" s="16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164"/>
      <c r="BE37" s="164"/>
      <c r="BF37" s="164"/>
      <c r="BG37" s="164"/>
      <c r="BH37" s="164"/>
      <c r="BI37" s="164"/>
      <c r="BJ37" s="164"/>
      <c r="BK37" s="164"/>
      <c r="BL37" s="164"/>
      <c r="BM37" s="149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1"/>
      <c r="BZ37" s="9"/>
      <c r="CA37" s="19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9"/>
      <c r="DC37" s="9"/>
      <c r="DD37" s="20"/>
      <c r="DE37" s="24"/>
    </row>
    <row r="38" spans="1:109" s="10" customFormat="1" ht="9" customHeight="1">
      <c r="B38" s="9"/>
      <c r="C38" s="76"/>
      <c r="D38" s="76"/>
      <c r="E38" s="76"/>
      <c r="F38" s="76"/>
      <c r="G38" s="76"/>
      <c r="H38" s="76"/>
      <c r="I38" s="76"/>
      <c r="J38" s="76"/>
      <c r="K38" s="76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31"/>
      <c r="AD38" s="31"/>
      <c r="AE38" s="31"/>
      <c r="AF38" s="31"/>
      <c r="AG38" s="9"/>
      <c r="AH38" s="170" t="s">
        <v>14</v>
      </c>
      <c r="AI38" s="170"/>
      <c r="AJ38" s="170"/>
      <c r="AK38" s="170"/>
      <c r="AL38" s="170"/>
      <c r="AM38" s="170"/>
      <c r="AN38" s="170"/>
      <c r="AO38" s="170"/>
      <c r="AP38" s="170"/>
      <c r="AQ38" s="165" t="s">
        <v>15</v>
      </c>
      <c r="AR38" s="166"/>
      <c r="AS38" s="166"/>
      <c r="AT38" s="166"/>
      <c r="AU38" s="166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3"/>
      <c r="BI38" s="165" t="str">
        <f>IF(基本情報!$D$25="",IF(基本情報!$D$23&lt;&gt;1,IF(基本情報!$H$23&gt;0,"でんさい","手形"),""),"")</f>
        <v/>
      </c>
      <c r="BJ38" s="166"/>
      <c r="BK38" s="166"/>
      <c r="BL38" s="166"/>
      <c r="BM38" s="166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3"/>
      <c r="BZ38" s="9"/>
      <c r="CA38" s="19"/>
      <c r="CB38" s="78" t="s">
        <v>26</v>
      </c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9" t="str">
        <f>IFERROR(IF(CO21="","",ROUNDDOWN(CO34/1.1*0.1,0)),"")</f>
        <v/>
      </c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9"/>
      <c r="DC38" s="9"/>
      <c r="DD38" s="20"/>
      <c r="DE38" s="24"/>
    </row>
    <row r="39" spans="1:109" ht="9" customHeight="1">
      <c r="B39" s="9"/>
      <c r="C39" s="107" t="str">
        <f>IF(基本情報!$B$11="","",基本情報!$B$11)</f>
        <v/>
      </c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 t="str">
        <f>IF(基本情報!$B$12="","",基本情報!$B$12)</f>
        <v/>
      </c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31"/>
      <c r="AD39" s="31"/>
      <c r="AE39" s="31"/>
      <c r="AF39" s="31"/>
      <c r="AG39" s="9"/>
      <c r="AH39" s="170"/>
      <c r="AI39" s="170"/>
      <c r="AJ39" s="170"/>
      <c r="AK39" s="170"/>
      <c r="AL39" s="170"/>
      <c r="AM39" s="170"/>
      <c r="AN39" s="170"/>
      <c r="AO39" s="170"/>
      <c r="AP39" s="170"/>
      <c r="AQ39" s="167"/>
      <c r="AR39" s="121"/>
      <c r="AS39" s="121"/>
      <c r="AT39" s="121"/>
      <c r="AU39" s="121"/>
      <c r="AV39" s="9"/>
      <c r="AW39" s="9"/>
      <c r="AX39" s="9"/>
      <c r="AY39" s="9"/>
      <c r="AZ39" s="9"/>
      <c r="BA39" s="9"/>
      <c r="BD39" s="159">
        <f>IF(基本情報!$D$23="","",基本情報!$D$23)</f>
        <v>1</v>
      </c>
      <c r="BE39" s="159"/>
      <c r="BF39" s="159"/>
      <c r="BG39" s="159"/>
      <c r="BH39" s="160"/>
      <c r="BI39" s="167"/>
      <c r="BJ39" s="121"/>
      <c r="BK39" s="121"/>
      <c r="BL39" s="121"/>
      <c r="BM39" s="121"/>
      <c r="BN39" s="171" t="str">
        <f>IF($BI$38="","","サイト")</f>
        <v/>
      </c>
      <c r="BO39" s="171"/>
      <c r="BP39" s="171"/>
      <c r="BQ39" s="173" t="str">
        <f>IF(基本情報!$L$23="","",基本情報!$L$23)</f>
        <v/>
      </c>
      <c r="BR39" s="173"/>
      <c r="BS39" s="173" t="str">
        <f>IF($BN$39="","","日")</f>
        <v/>
      </c>
      <c r="BT39" s="173"/>
      <c r="BU39" s="159" t="str">
        <f>IF(基本情報!$D$25="",IF(基本情報!$D$23&lt;&gt;1,IF(基本情報!$H$23&gt;0,基本情報!$H$23,基本情報!$H$24),""),"")</f>
        <v/>
      </c>
      <c r="BV39" s="159"/>
      <c r="BW39" s="159"/>
      <c r="BX39" s="159"/>
      <c r="BY39" s="160"/>
      <c r="BZ39" s="9"/>
      <c r="CA39" s="19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9"/>
      <c r="DC39" s="9"/>
      <c r="DD39" s="20"/>
      <c r="DE39" s="24"/>
    </row>
    <row r="40" spans="1:109" ht="9" customHeight="1">
      <c r="B40" s="9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31"/>
      <c r="AD40" s="31"/>
      <c r="AE40" s="31"/>
      <c r="AF40" s="31"/>
      <c r="AG40" s="9"/>
      <c r="AH40" s="170"/>
      <c r="AI40" s="170"/>
      <c r="AJ40" s="170"/>
      <c r="AK40" s="170"/>
      <c r="AL40" s="170"/>
      <c r="AM40" s="170"/>
      <c r="AN40" s="170"/>
      <c r="AO40" s="170"/>
      <c r="AP40" s="170"/>
      <c r="AQ40" s="34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6"/>
      <c r="BC40" s="37"/>
      <c r="BD40" s="161"/>
      <c r="BE40" s="161"/>
      <c r="BF40" s="161"/>
      <c r="BG40" s="161"/>
      <c r="BH40" s="162"/>
      <c r="BI40" s="34"/>
      <c r="BJ40" s="35"/>
      <c r="BK40" s="35"/>
      <c r="BL40" s="35"/>
      <c r="BM40" s="35"/>
      <c r="BN40" s="172"/>
      <c r="BO40" s="172"/>
      <c r="BP40" s="172"/>
      <c r="BQ40" s="94"/>
      <c r="BR40" s="94"/>
      <c r="BS40" s="94"/>
      <c r="BT40" s="94"/>
      <c r="BU40" s="161"/>
      <c r="BV40" s="161"/>
      <c r="BW40" s="161"/>
      <c r="BX40" s="161"/>
      <c r="BY40" s="162"/>
      <c r="BZ40" s="9"/>
      <c r="CA40" s="19"/>
      <c r="CB40" s="78" t="s">
        <v>29</v>
      </c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9" t="str">
        <f>IFERROR(IF(CO21="","",IF(BD39=100,CO34,IF(CO43="",CO34,CO34-CO43))),"")</f>
        <v/>
      </c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9"/>
      <c r="DC40" s="9"/>
      <c r="DD40" s="20"/>
      <c r="DE40" s="24"/>
    </row>
    <row r="41" spans="1:109" ht="9" customHeight="1">
      <c r="A41" s="6"/>
      <c r="B41" s="7"/>
      <c r="C41" s="107" t="s">
        <v>7</v>
      </c>
      <c r="D41" s="107"/>
      <c r="E41" s="107"/>
      <c r="F41" s="107"/>
      <c r="G41" s="107"/>
      <c r="H41" s="107"/>
      <c r="I41" s="107"/>
      <c r="J41" s="107" t="str">
        <f>IF(基本情報!$B$13="","",基本情報!$B$13)</f>
        <v/>
      </c>
      <c r="K41" s="107"/>
      <c r="L41" s="107"/>
      <c r="M41" s="107"/>
      <c r="N41" s="107" t="s">
        <v>6</v>
      </c>
      <c r="O41" s="107"/>
      <c r="P41" s="107"/>
      <c r="Q41" s="107"/>
      <c r="R41" s="107"/>
      <c r="S41" s="107"/>
      <c r="T41" s="107" t="str">
        <f>IF(基本情報!$B$14="","",基本情報!$B$14)</f>
        <v/>
      </c>
      <c r="U41" s="107"/>
      <c r="V41" s="107"/>
      <c r="W41" s="107"/>
      <c r="X41" s="107"/>
      <c r="Y41" s="107"/>
      <c r="Z41" s="107"/>
      <c r="AA41" s="107"/>
      <c r="AB41" s="107"/>
      <c r="AC41" s="7"/>
      <c r="AD41" s="7"/>
      <c r="AE41" s="7"/>
      <c r="AF41" s="7"/>
      <c r="AG41" s="7"/>
      <c r="AH41" s="38"/>
      <c r="AI41" s="38"/>
      <c r="AJ41" s="38"/>
      <c r="AK41" s="38"/>
      <c r="AL41" s="38"/>
      <c r="AM41" s="38"/>
      <c r="AN41" s="38"/>
      <c r="AO41" s="38"/>
      <c r="AP41" s="38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22"/>
      <c r="BD41" s="22"/>
      <c r="BE41" s="22"/>
      <c r="BF41" s="22"/>
      <c r="BG41" s="22"/>
      <c r="BH41" s="22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9"/>
      <c r="CA41" s="19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9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9"/>
      <c r="DC41" s="9"/>
      <c r="DD41" s="20"/>
      <c r="DE41" s="20"/>
    </row>
    <row r="42" spans="1:109" ht="9" customHeight="1">
      <c r="B42" s="7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9"/>
      <c r="AD42" s="9"/>
      <c r="AE42" s="9"/>
      <c r="AF42" s="9"/>
      <c r="AG42" s="9"/>
      <c r="AH42" s="174" t="s">
        <v>60</v>
      </c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40"/>
      <c r="BE42" s="40"/>
      <c r="BF42" s="40"/>
      <c r="BG42" s="40"/>
      <c r="BH42" s="40"/>
      <c r="BI42" s="32"/>
      <c r="BJ42" s="32"/>
      <c r="BK42" s="32"/>
      <c r="BL42" s="32"/>
      <c r="BM42" s="32"/>
      <c r="BN42" s="32"/>
      <c r="BO42" s="32"/>
      <c r="BP42" s="32"/>
      <c r="BQ42" s="32"/>
      <c r="BR42" s="40"/>
      <c r="BS42" s="40"/>
      <c r="BT42" s="40"/>
      <c r="BU42" s="40"/>
      <c r="BV42" s="40"/>
      <c r="BW42" s="40"/>
      <c r="BX42" s="32"/>
      <c r="BY42" s="33"/>
      <c r="BZ42" s="9"/>
      <c r="CA42" s="9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9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79"/>
      <c r="DB42" s="9"/>
      <c r="DC42" s="9"/>
      <c r="DD42" s="20"/>
      <c r="DE42" s="20"/>
    </row>
    <row r="43" spans="1:109" s="10" customFormat="1" ht="9" customHeight="1">
      <c r="B43" s="11"/>
      <c r="C43" s="107" t="s">
        <v>38</v>
      </c>
      <c r="D43" s="107"/>
      <c r="E43" s="107"/>
      <c r="F43" s="107"/>
      <c r="G43" s="107"/>
      <c r="H43" s="107"/>
      <c r="I43" s="107"/>
      <c r="J43" s="107" t="str">
        <f>IF(基本情報!$B$15="","",基本情報!$B$15)</f>
        <v/>
      </c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9"/>
      <c r="AD43" s="9"/>
      <c r="AE43" s="9"/>
      <c r="AF43" s="9"/>
      <c r="AG43" s="9"/>
      <c r="AH43" s="176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I43" s="7"/>
      <c r="BJ43" s="7"/>
      <c r="BK43" s="7"/>
      <c r="BL43" s="7"/>
      <c r="BM43" s="7"/>
      <c r="BN43" s="7"/>
      <c r="BO43" s="9"/>
      <c r="BP43" s="9"/>
      <c r="BQ43" s="9"/>
      <c r="BX43" s="9"/>
      <c r="BY43" s="41"/>
      <c r="BZ43" s="9"/>
      <c r="CA43" s="9"/>
      <c r="CB43" s="78" t="str">
        <f>IF(基本情報!$D$25="",IF(基本情報!$D$23&lt;&gt;1,IF(基本情報!$H$23&gt;0,"でんさい振出金額","支払手形振出金額"),""),"")</f>
        <v/>
      </c>
      <c r="CC43" s="78"/>
      <c r="CD43" s="78"/>
      <c r="CE43" s="78"/>
      <c r="CF43" s="78"/>
      <c r="CG43" s="78"/>
      <c r="CH43" s="78"/>
      <c r="CI43" s="78"/>
      <c r="CJ43" s="78"/>
      <c r="CK43" s="78"/>
      <c r="CL43" s="78"/>
      <c r="CM43" s="78"/>
      <c r="CN43" s="78"/>
      <c r="CO43" s="79" t="str">
        <f>IFERROR(IF(BI38="","",IF(ROUNDDOWN(CO34*BU39,-3)&lt;=100000,"",ROUNDDOWN(CO34*BU39,-3))),"")</f>
        <v/>
      </c>
      <c r="CP43" s="79"/>
      <c r="CQ43" s="79"/>
      <c r="CR43" s="79"/>
      <c r="CS43" s="79"/>
      <c r="CT43" s="79"/>
      <c r="CU43" s="79"/>
      <c r="CV43" s="79"/>
      <c r="CW43" s="79"/>
      <c r="CX43" s="79"/>
      <c r="CY43" s="79"/>
      <c r="CZ43" s="79"/>
      <c r="DA43" s="79"/>
      <c r="DB43" s="9"/>
      <c r="DC43" s="9"/>
      <c r="DD43" s="20"/>
      <c r="DE43" s="20"/>
    </row>
    <row r="44" spans="1:109" s="10" customFormat="1" ht="18" customHeight="1">
      <c r="B44" s="9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9"/>
      <c r="AD44" s="9"/>
      <c r="AE44" s="9"/>
      <c r="AF44" s="9"/>
      <c r="AG44" s="9"/>
      <c r="AH44" s="178" t="s">
        <v>172</v>
      </c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42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80"/>
      <c r="BZ44" s="9"/>
      <c r="CA44" s="9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  <c r="CM44" s="78"/>
      <c r="CN44" s="78"/>
      <c r="CO44" s="79"/>
      <c r="CP44" s="79"/>
      <c r="CQ44" s="79"/>
      <c r="CR44" s="79"/>
      <c r="CS44" s="79"/>
      <c r="CT44" s="79"/>
      <c r="CU44" s="79"/>
      <c r="CV44" s="79"/>
      <c r="CW44" s="79"/>
      <c r="CX44" s="79"/>
      <c r="CY44" s="79"/>
      <c r="CZ44" s="79"/>
      <c r="DA44" s="79"/>
      <c r="DB44" s="9"/>
      <c r="DC44" s="9"/>
      <c r="DD44" s="19"/>
      <c r="DE44" s="19"/>
    </row>
    <row r="45" spans="1:109" s="10" customFormat="1" ht="18" customHeight="1">
      <c r="B45" s="9"/>
      <c r="C45" s="11"/>
      <c r="D45" s="11"/>
      <c r="E45" s="11"/>
      <c r="F45" s="11"/>
      <c r="G45" s="11"/>
      <c r="H45" s="11"/>
      <c r="I45" s="11"/>
      <c r="J45" s="11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43"/>
      <c r="BZ45" s="9"/>
      <c r="CA45" s="9"/>
      <c r="CW45" s="44"/>
      <c r="CX45" s="44"/>
      <c r="CY45" s="21"/>
      <c r="CZ45" s="44"/>
      <c r="DA45" s="44"/>
      <c r="DB45" s="9"/>
      <c r="DC45" s="9"/>
      <c r="DD45" s="19"/>
      <c r="DE45" s="19"/>
    </row>
    <row r="46" spans="1:109" s="10" customFormat="1" ht="9" customHeight="1">
      <c r="B46" s="12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DB46" s="9"/>
      <c r="DC46" s="9"/>
      <c r="DD46" s="19"/>
      <c r="DE46" s="19"/>
    </row>
    <row r="47" spans="1:109" s="10" customFormat="1" ht="9" customHeight="1">
      <c r="B47" s="12"/>
      <c r="C47" s="73" t="s">
        <v>61</v>
      </c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45"/>
      <c r="S47" s="45"/>
      <c r="T47" s="45"/>
      <c r="U47" s="45"/>
      <c r="V47" s="45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8"/>
      <c r="DB47" s="9"/>
      <c r="DC47" s="9"/>
      <c r="DD47" s="19"/>
      <c r="DE47" s="19"/>
    </row>
    <row r="48" spans="1:109" s="10" customFormat="1" ht="9" customHeight="1">
      <c r="B48" s="12"/>
      <c r="C48" s="75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11"/>
      <c r="S48" s="11"/>
      <c r="T48" s="11"/>
      <c r="U48" s="11"/>
      <c r="V48" s="11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49"/>
      <c r="DB48" s="9"/>
      <c r="DC48" s="9"/>
    </row>
    <row r="49" spans="1:109" s="10" customFormat="1" ht="9" customHeight="1">
      <c r="B49" s="12"/>
      <c r="C49" s="50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49"/>
      <c r="DB49" s="9"/>
      <c r="DC49" s="9"/>
    </row>
    <row r="50" spans="1:109" s="10" customFormat="1" ht="9" customHeight="1">
      <c r="B50" s="12"/>
      <c r="C50" s="50"/>
      <c r="D50" s="181" t="str">
        <f>IF(DD32="竣工払","竣工（出来高100％）時は完成検査を受けた後、締日に関係なく速やかに提出してください。","")</f>
        <v/>
      </c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L50" s="181"/>
      <c r="BM50" s="181"/>
      <c r="BN50" s="181"/>
      <c r="BO50" s="181"/>
      <c r="BP50" s="181"/>
      <c r="BQ50" s="181"/>
      <c r="BR50" s="181"/>
      <c r="BS50" s="181"/>
      <c r="BT50" s="181"/>
      <c r="BU50" s="181"/>
      <c r="BV50" s="181"/>
      <c r="BW50" s="181"/>
      <c r="BX50" s="181"/>
      <c r="BY50" s="181"/>
      <c r="BZ50" s="181"/>
      <c r="CA50" s="181"/>
      <c r="CB50" s="181"/>
      <c r="CC50" s="181"/>
      <c r="CD50" s="181"/>
      <c r="CE50" s="181"/>
      <c r="CF50" s="181"/>
      <c r="CG50" s="181"/>
      <c r="CH50" s="181"/>
      <c r="CI50" s="181"/>
      <c r="CJ50" s="181"/>
      <c r="CK50" s="181"/>
      <c r="CL50" s="181"/>
      <c r="CM50" s="181"/>
      <c r="CN50" s="181"/>
      <c r="CO50" s="181"/>
      <c r="CP50" s="181"/>
      <c r="CQ50" s="181"/>
      <c r="CR50" s="181"/>
      <c r="CS50" s="181"/>
      <c r="CT50" s="181"/>
      <c r="CU50" s="181"/>
      <c r="CV50" s="181"/>
      <c r="CW50" s="181"/>
      <c r="CX50" s="181"/>
      <c r="CY50" s="181"/>
      <c r="CZ50" s="181"/>
      <c r="DA50" s="49"/>
      <c r="DB50" s="9"/>
      <c r="DC50" s="9"/>
    </row>
    <row r="51" spans="1:109" s="10" customFormat="1" ht="9" customHeight="1">
      <c r="B51" s="12"/>
      <c r="C51" s="50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1"/>
      <c r="BJ51" s="181"/>
      <c r="BK51" s="181"/>
      <c r="BL51" s="181"/>
      <c r="BM51" s="181"/>
      <c r="BN51" s="181"/>
      <c r="BO51" s="181"/>
      <c r="BP51" s="181"/>
      <c r="BQ51" s="181"/>
      <c r="BR51" s="181"/>
      <c r="BS51" s="181"/>
      <c r="BT51" s="181"/>
      <c r="BU51" s="181"/>
      <c r="BV51" s="181"/>
      <c r="BW51" s="181"/>
      <c r="BX51" s="181"/>
      <c r="BY51" s="181"/>
      <c r="BZ51" s="181"/>
      <c r="CA51" s="181"/>
      <c r="CB51" s="181"/>
      <c r="CC51" s="181"/>
      <c r="CD51" s="181"/>
      <c r="CE51" s="181"/>
      <c r="CF51" s="181"/>
      <c r="CG51" s="181"/>
      <c r="CH51" s="181"/>
      <c r="CI51" s="181"/>
      <c r="CJ51" s="181"/>
      <c r="CK51" s="181"/>
      <c r="CL51" s="181"/>
      <c r="CM51" s="181"/>
      <c r="CN51" s="181"/>
      <c r="CO51" s="181"/>
      <c r="CP51" s="181"/>
      <c r="CQ51" s="181"/>
      <c r="CR51" s="181"/>
      <c r="CS51" s="181"/>
      <c r="CT51" s="181"/>
      <c r="CU51" s="181"/>
      <c r="CV51" s="181"/>
      <c r="CW51" s="181"/>
      <c r="CX51" s="181"/>
      <c r="CY51" s="181"/>
      <c r="CZ51" s="181"/>
      <c r="DA51" s="49"/>
      <c r="DB51" s="9"/>
    </row>
    <row r="52" spans="1:109" s="10" customFormat="1" ht="9" customHeight="1">
      <c r="B52" s="12"/>
      <c r="C52" s="51"/>
      <c r="D52" s="182" t="str">
        <f>IF(基本情報!R16="OK","","基本情報に未入力箇所があります。基本情報を確認してください。")</f>
        <v>基本情報に未入力箇所があります。基本情報を確認してください。</v>
      </c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  <c r="AG52" s="182"/>
      <c r="AH52" s="182"/>
      <c r="AI52" s="182"/>
      <c r="AJ52" s="182"/>
      <c r="AK52" s="182"/>
      <c r="AL52" s="182"/>
      <c r="AM52" s="182"/>
      <c r="AN52" s="182"/>
      <c r="AO52" s="182"/>
      <c r="AP52" s="182"/>
      <c r="AQ52" s="182"/>
      <c r="AR52" s="182"/>
      <c r="AS52" s="182"/>
      <c r="AT52" s="182"/>
      <c r="AU52" s="182"/>
      <c r="AV52" s="182"/>
      <c r="AW52" s="182"/>
      <c r="AX52" s="182"/>
      <c r="AY52" s="182"/>
      <c r="AZ52" s="182"/>
      <c r="BA52" s="182"/>
      <c r="BB52" s="182"/>
      <c r="BC52" s="182"/>
      <c r="BD52" s="182"/>
      <c r="BE52" s="182"/>
      <c r="BF52" s="182"/>
      <c r="BG52" s="182"/>
      <c r="BH52" s="182"/>
      <c r="BI52" s="182"/>
      <c r="BJ52" s="182"/>
      <c r="BK52" s="182"/>
      <c r="BL52" s="182"/>
      <c r="BM52" s="182"/>
      <c r="BN52" s="182"/>
      <c r="BO52" s="182"/>
      <c r="BP52" s="182"/>
      <c r="BQ52" s="182"/>
      <c r="BR52" s="182"/>
      <c r="BS52" s="182"/>
      <c r="BT52" s="182"/>
      <c r="BU52" s="182"/>
      <c r="BV52" s="182"/>
      <c r="BW52" s="182"/>
      <c r="BX52" s="182"/>
      <c r="BY52" s="182"/>
      <c r="BZ52" s="182"/>
      <c r="CA52" s="182"/>
      <c r="CB52" s="182"/>
      <c r="CC52" s="182"/>
      <c r="CD52" s="182"/>
      <c r="CE52" s="182"/>
      <c r="CF52" s="182"/>
      <c r="CG52" s="182"/>
      <c r="CH52" s="182"/>
      <c r="CI52" s="182"/>
      <c r="CJ52" s="182"/>
      <c r="CK52" s="182"/>
      <c r="CL52" s="182"/>
      <c r="CM52" s="182"/>
      <c r="CN52" s="182"/>
      <c r="CO52" s="182"/>
      <c r="CP52" s="182"/>
      <c r="CQ52" s="182"/>
      <c r="CR52" s="182"/>
      <c r="CS52" s="182"/>
      <c r="CT52" s="182"/>
      <c r="CU52" s="182"/>
      <c r="CV52" s="182"/>
      <c r="CW52" s="182"/>
      <c r="CX52" s="182"/>
      <c r="CY52" s="182"/>
      <c r="CZ52" s="182"/>
      <c r="DA52" s="49"/>
      <c r="DB52" s="9"/>
    </row>
    <row r="53" spans="1:109" s="10" customFormat="1" ht="9" customHeight="1">
      <c r="B53" s="9"/>
      <c r="C53" s="50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2"/>
      <c r="AN53" s="182"/>
      <c r="AO53" s="182"/>
      <c r="AP53" s="182"/>
      <c r="AQ53" s="182"/>
      <c r="AR53" s="182"/>
      <c r="AS53" s="182"/>
      <c r="AT53" s="182"/>
      <c r="AU53" s="182"/>
      <c r="AV53" s="182"/>
      <c r="AW53" s="182"/>
      <c r="AX53" s="182"/>
      <c r="AY53" s="182"/>
      <c r="AZ53" s="182"/>
      <c r="BA53" s="182"/>
      <c r="BB53" s="182"/>
      <c r="BC53" s="182"/>
      <c r="BD53" s="182"/>
      <c r="BE53" s="182"/>
      <c r="BF53" s="182"/>
      <c r="BG53" s="182"/>
      <c r="BH53" s="182"/>
      <c r="BI53" s="182"/>
      <c r="BJ53" s="182"/>
      <c r="BK53" s="182"/>
      <c r="BL53" s="182"/>
      <c r="BM53" s="182"/>
      <c r="BN53" s="182"/>
      <c r="BO53" s="182"/>
      <c r="BP53" s="182"/>
      <c r="BQ53" s="182"/>
      <c r="BR53" s="182"/>
      <c r="BS53" s="182"/>
      <c r="BT53" s="182"/>
      <c r="BU53" s="182"/>
      <c r="BV53" s="182"/>
      <c r="BW53" s="182"/>
      <c r="BX53" s="182"/>
      <c r="BY53" s="182"/>
      <c r="BZ53" s="182"/>
      <c r="CA53" s="182"/>
      <c r="CB53" s="182"/>
      <c r="CC53" s="182"/>
      <c r="CD53" s="182"/>
      <c r="CE53" s="182"/>
      <c r="CF53" s="182"/>
      <c r="CG53" s="182"/>
      <c r="CH53" s="182"/>
      <c r="CI53" s="182"/>
      <c r="CJ53" s="182"/>
      <c r="CK53" s="182"/>
      <c r="CL53" s="182"/>
      <c r="CM53" s="182"/>
      <c r="CN53" s="182"/>
      <c r="CO53" s="182"/>
      <c r="CP53" s="182"/>
      <c r="CQ53" s="182"/>
      <c r="CR53" s="182"/>
      <c r="CS53" s="182"/>
      <c r="CT53" s="182"/>
      <c r="CU53" s="182"/>
      <c r="CV53" s="182"/>
      <c r="CW53" s="182"/>
      <c r="CX53" s="182"/>
      <c r="CY53" s="182"/>
      <c r="CZ53" s="182"/>
      <c r="DA53" s="49"/>
      <c r="DB53" s="9"/>
    </row>
    <row r="54" spans="1:109" s="10" customFormat="1" ht="9" customHeight="1">
      <c r="B54" s="9"/>
      <c r="C54" s="52"/>
      <c r="D54" s="53"/>
      <c r="E54" s="53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5"/>
      <c r="AE54" s="55"/>
      <c r="AF54" s="55"/>
      <c r="AG54" s="55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7"/>
      <c r="DB54" s="9"/>
    </row>
    <row r="55" spans="1:109" s="10" customFormat="1" ht="18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22"/>
      <c r="AE55" s="22"/>
      <c r="AF55" s="22"/>
      <c r="AG55" s="22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27" t="s">
        <v>39</v>
      </c>
    </row>
    <row r="56" spans="1:109" s="10" customFormat="1" ht="9" customHeight="1">
      <c r="B56" s="9"/>
      <c r="C56" s="11"/>
      <c r="D56" s="11"/>
      <c r="E56" s="11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22"/>
      <c r="AE56" s="22"/>
      <c r="AF56" s="22"/>
      <c r="AG56" s="22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</row>
    <row r="57" spans="1:109" ht="28.5">
      <c r="B57" s="2" t="s">
        <v>9</v>
      </c>
      <c r="AC57" s="3"/>
      <c r="AY57" s="4"/>
      <c r="AZ57" s="4"/>
      <c r="BA57" s="4"/>
      <c r="BB57" s="4"/>
      <c r="BC57" s="4"/>
      <c r="BD57" s="4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</row>
    <row r="58" spans="1:109" ht="9" customHeight="1">
      <c r="A58" s="6"/>
      <c r="B58" s="124" t="s">
        <v>89</v>
      </c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125" t="s">
        <v>53</v>
      </c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  <c r="BI58" s="125"/>
      <c r="BJ58" s="125"/>
      <c r="BK58" s="125"/>
      <c r="BL58" s="7"/>
      <c r="BM58" s="7"/>
      <c r="BN58" s="7"/>
      <c r="BO58" s="8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127" t="s">
        <v>2</v>
      </c>
      <c r="CK58" s="127"/>
      <c r="CL58" s="127"/>
      <c r="CM58" s="127"/>
      <c r="CN58" s="127"/>
      <c r="CO58" s="127"/>
      <c r="CP58" s="127"/>
      <c r="CQ58" s="128" t="str">
        <f>IF(基本情報!$B$3="","",基本情報!$B$3)</f>
        <v/>
      </c>
      <c r="CR58" s="129"/>
      <c r="CS58" s="111" t="str">
        <f>IF(基本情報!$C$3="","",基本情報!$C$3)</f>
        <v/>
      </c>
      <c r="CT58" s="112"/>
      <c r="CU58" s="111" t="str">
        <f>IF(基本情報!$D$3="","",基本情報!$D$3)</f>
        <v/>
      </c>
      <c r="CV58" s="112"/>
      <c r="CW58" s="111" t="str">
        <f>IF(基本情報!$E$3="","",基本情報!$E$3)</f>
        <v/>
      </c>
      <c r="CX58" s="112"/>
      <c r="CY58" s="111" t="str">
        <f>IF(基本情報!$F$3="","",基本情報!$F$3)</f>
        <v/>
      </c>
      <c r="CZ58" s="112"/>
      <c r="DA58" s="111" t="str">
        <f>IF(基本情報!$G$3="","",基本情報!$G$3)</f>
        <v/>
      </c>
      <c r="DB58" s="117"/>
    </row>
    <row r="59" spans="1:109" ht="9" customHeight="1"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/>
      <c r="BJ59" s="125"/>
      <c r="BK59" s="125"/>
      <c r="BL59" s="7"/>
      <c r="BM59" s="7"/>
      <c r="BN59" s="7"/>
      <c r="BO59" s="7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127"/>
      <c r="CK59" s="127"/>
      <c r="CL59" s="127"/>
      <c r="CM59" s="127"/>
      <c r="CN59" s="127"/>
      <c r="CO59" s="127"/>
      <c r="CP59" s="127"/>
      <c r="CQ59" s="130"/>
      <c r="CR59" s="131"/>
      <c r="CS59" s="113"/>
      <c r="CT59" s="114"/>
      <c r="CU59" s="113"/>
      <c r="CV59" s="114"/>
      <c r="CW59" s="113"/>
      <c r="CX59" s="114"/>
      <c r="CY59" s="113"/>
      <c r="CZ59" s="114"/>
      <c r="DA59" s="113"/>
      <c r="DB59" s="118"/>
    </row>
    <row r="60" spans="1:109" s="10" customFormat="1" ht="9" customHeight="1" thickBo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  <c r="BI60" s="126"/>
      <c r="BJ60" s="126"/>
      <c r="BK60" s="126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127"/>
      <c r="CK60" s="127"/>
      <c r="CL60" s="127"/>
      <c r="CM60" s="127"/>
      <c r="CN60" s="127"/>
      <c r="CO60" s="127"/>
      <c r="CP60" s="127"/>
      <c r="CQ60" s="132"/>
      <c r="CR60" s="133"/>
      <c r="CS60" s="115"/>
      <c r="CT60" s="116"/>
      <c r="CU60" s="115"/>
      <c r="CV60" s="116"/>
      <c r="CW60" s="115"/>
      <c r="CX60" s="116"/>
      <c r="CY60" s="115"/>
      <c r="CZ60" s="116"/>
      <c r="DA60" s="115"/>
      <c r="DB60" s="119"/>
    </row>
    <row r="61" spans="1:109" s="10" customFormat="1" ht="9" customHeight="1" thickTop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20" t="s">
        <v>1</v>
      </c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  <c r="BI61" s="120"/>
      <c r="BJ61" s="120"/>
      <c r="BK61" s="120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DB61" s="9"/>
    </row>
    <row r="62" spans="1:109" s="10" customFormat="1" ht="9" customHeight="1">
      <c r="B62" s="9"/>
      <c r="C62" s="122" t="s">
        <v>12</v>
      </c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21"/>
      <c r="AU62" s="121"/>
      <c r="AV62" s="121"/>
      <c r="AW62" s="121"/>
      <c r="AX62" s="121"/>
      <c r="AY62" s="121"/>
      <c r="AZ62" s="121"/>
      <c r="BA62" s="121"/>
      <c r="BB62" s="121"/>
      <c r="BC62" s="121"/>
      <c r="BD62" s="121"/>
      <c r="BE62" s="121"/>
      <c r="BF62" s="121"/>
      <c r="BG62" s="121"/>
      <c r="BH62" s="121"/>
      <c r="BI62" s="121"/>
      <c r="BJ62" s="121"/>
      <c r="BK62" s="121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DB62" s="9"/>
      <c r="DC62" s="9"/>
      <c r="DD62" s="9"/>
      <c r="DE62" s="9"/>
    </row>
    <row r="63" spans="1:109" s="10" customFormat="1" ht="18" customHeight="1">
      <c r="B63" s="9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168" t="str">
        <f>IF($CN$7="","",$CN$7)</f>
        <v/>
      </c>
      <c r="CO63" s="168"/>
      <c r="CP63" s="168"/>
      <c r="CQ63" s="168"/>
      <c r="CR63" s="168"/>
      <c r="CS63" s="168"/>
      <c r="CT63" s="168"/>
      <c r="CU63" s="168"/>
      <c r="CV63" s="168"/>
      <c r="CW63" s="168"/>
      <c r="CX63" s="168"/>
      <c r="CY63" s="168"/>
      <c r="CZ63" s="168"/>
      <c r="DA63" s="168"/>
      <c r="DB63" s="9"/>
      <c r="DC63" s="9"/>
      <c r="DE63" s="9"/>
    </row>
    <row r="64" spans="1:109" s="10" customFormat="1" ht="9" customHeight="1">
      <c r="B64" s="12"/>
      <c r="C64" s="88" t="str">
        <f>IF($C$8="","",$C$8)</f>
        <v/>
      </c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 t="s">
        <v>4</v>
      </c>
      <c r="W64" s="88"/>
      <c r="X64" s="88"/>
      <c r="Y64" s="88"/>
      <c r="Z64" s="88"/>
      <c r="AA64" s="88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13"/>
      <c r="DE64" s="9"/>
    </row>
    <row r="65" spans="2:109" s="10" customFormat="1" ht="9" customHeight="1">
      <c r="B65" s="12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13"/>
      <c r="DE65" s="9"/>
    </row>
    <row r="66" spans="2:109" s="10" customFormat="1" ht="9" customHeight="1">
      <c r="B66" s="12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CA66" s="9"/>
      <c r="CB66" s="90" t="s">
        <v>32</v>
      </c>
      <c r="CC66" s="91"/>
      <c r="CD66" s="91"/>
      <c r="CE66" s="91"/>
      <c r="CF66" s="91"/>
      <c r="CG66" s="91"/>
      <c r="CH66" s="91"/>
      <c r="CI66" s="91"/>
      <c r="CJ66" s="91"/>
      <c r="CK66" s="91"/>
      <c r="CL66" s="91"/>
      <c r="CM66" s="91"/>
      <c r="CN66" s="91"/>
      <c r="CO66" s="91"/>
      <c r="CP66" s="91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2"/>
      <c r="DB66" s="9"/>
      <c r="DC66" s="9"/>
      <c r="DD66" s="13"/>
      <c r="DE66" s="9"/>
    </row>
    <row r="67" spans="2:109" s="10" customFormat="1" ht="9" customHeight="1">
      <c r="B67" s="12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5"/>
      <c r="W67" s="15"/>
      <c r="X67" s="15"/>
      <c r="Y67" s="15"/>
      <c r="Z67" s="15"/>
      <c r="AA67" s="15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CA67" s="9"/>
      <c r="CB67" s="93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  <c r="CU67" s="94"/>
      <c r="CV67" s="94"/>
      <c r="CW67" s="94"/>
      <c r="CX67" s="94"/>
      <c r="CY67" s="94"/>
      <c r="CZ67" s="94"/>
      <c r="DA67" s="95"/>
      <c r="DB67" s="9"/>
      <c r="DC67" s="9"/>
      <c r="DD67" s="13"/>
      <c r="DE67" s="9"/>
    </row>
    <row r="68" spans="2:109" s="10" customFormat="1" ht="9" customHeight="1">
      <c r="B68" s="12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CA68" s="9"/>
      <c r="CB68" s="96" t="str">
        <f>IF($CB$12="","",$CB$12)</f>
        <v/>
      </c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8"/>
      <c r="DB68" s="9"/>
      <c r="DC68" s="9"/>
      <c r="DD68" s="13"/>
      <c r="DE68" s="9"/>
    </row>
    <row r="69" spans="2:109" s="10" customFormat="1" ht="9" customHeight="1">
      <c r="B69" s="12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CA69" s="9"/>
      <c r="CB69" s="99"/>
      <c r="CC69" s="100"/>
      <c r="CD69" s="100"/>
      <c r="CE69" s="100"/>
      <c r="CF69" s="100"/>
      <c r="CG69" s="100"/>
      <c r="CH69" s="100"/>
      <c r="CI69" s="100"/>
      <c r="CJ69" s="100"/>
      <c r="CK69" s="100"/>
      <c r="CL69" s="100"/>
      <c r="CM69" s="100"/>
      <c r="CN69" s="100"/>
      <c r="CO69" s="100"/>
      <c r="CP69" s="100"/>
      <c r="CQ69" s="100"/>
      <c r="CR69" s="100"/>
      <c r="CS69" s="100"/>
      <c r="CT69" s="100"/>
      <c r="CU69" s="100"/>
      <c r="CV69" s="100"/>
      <c r="CW69" s="100"/>
      <c r="CX69" s="100"/>
      <c r="CY69" s="100"/>
      <c r="CZ69" s="100"/>
      <c r="DA69" s="101"/>
      <c r="DB69" s="9"/>
      <c r="DC69" s="9"/>
      <c r="DD69" s="13"/>
      <c r="DE69" s="9"/>
    </row>
    <row r="70" spans="2:109" s="10" customFormat="1" ht="9" customHeight="1">
      <c r="B70" s="12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CA70" s="9"/>
      <c r="CB70" s="102"/>
      <c r="CC70" s="103"/>
      <c r="CD70" s="103"/>
      <c r="CE70" s="103"/>
      <c r="CF70" s="103"/>
      <c r="CG70" s="103"/>
      <c r="CH70" s="103"/>
      <c r="CI70" s="103"/>
      <c r="CJ70" s="103"/>
      <c r="CK70" s="103"/>
      <c r="CL70" s="103"/>
      <c r="CM70" s="103"/>
      <c r="CN70" s="103"/>
      <c r="CO70" s="103"/>
      <c r="CP70" s="103"/>
      <c r="CQ70" s="103"/>
      <c r="CR70" s="103"/>
      <c r="CS70" s="103"/>
      <c r="CT70" s="103"/>
      <c r="CU70" s="103"/>
      <c r="CV70" s="103"/>
      <c r="CW70" s="103"/>
      <c r="CX70" s="103"/>
      <c r="CY70" s="103"/>
      <c r="CZ70" s="103"/>
      <c r="DA70" s="104"/>
      <c r="DB70" s="9"/>
      <c r="DC70" s="9"/>
      <c r="DD70" s="13"/>
      <c r="DE70" s="9"/>
    </row>
    <row r="71" spans="2:109" s="10" customFormat="1" ht="9" customHeight="1">
      <c r="B71" s="12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CA71" s="9"/>
      <c r="CB71" s="105" t="str">
        <f>IF($CB$15="","",$CB$15)</f>
        <v/>
      </c>
      <c r="CC71" s="105"/>
      <c r="CD71" s="105"/>
      <c r="CE71" s="105"/>
      <c r="CF71" s="105"/>
      <c r="CG71" s="105"/>
      <c r="CH71" s="105"/>
      <c r="CI71" s="105"/>
      <c r="CJ71" s="105"/>
      <c r="CK71" s="105"/>
      <c r="CL71" s="105"/>
      <c r="CM71" s="105"/>
      <c r="CN71" s="105"/>
      <c r="CO71" s="105"/>
      <c r="CP71" s="105"/>
      <c r="CQ71" s="105"/>
      <c r="CR71" s="105"/>
      <c r="CS71" s="105"/>
      <c r="CT71" s="105"/>
      <c r="CU71" s="105"/>
      <c r="CV71" s="105"/>
      <c r="CW71" s="105"/>
      <c r="CX71" s="105"/>
      <c r="CY71" s="105"/>
      <c r="CZ71" s="105"/>
      <c r="DA71" s="105"/>
      <c r="DB71" s="9"/>
      <c r="DC71" s="9"/>
      <c r="DD71" s="13"/>
      <c r="DE71" s="9"/>
    </row>
    <row r="72" spans="2:109" s="10" customFormat="1" ht="9" customHeight="1">
      <c r="B72" s="12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CA72" s="9"/>
      <c r="CB72" s="106"/>
      <c r="CC72" s="106"/>
      <c r="CD72" s="106"/>
      <c r="CE72" s="106"/>
      <c r="CF72" s="106"/>
      <c r="CG72" s="106"/>
      <c r="CH72" s="106"/>
      <c r="CI72" s="106"/>
      <c r="CJ72" s="106"/>
      <c r="CK72" s="106"/>
      <c r="CL72" s="106"/>
      <c r="CM72" s="106"/>
      <c r="CN72" s="106"/>
      <c r="CO72" s="106"/>
      <c r="CP72" s="106"/>
      <c r="CQ72" s="106"/>
      <c r="CR72" s="106"/>
      <c r="CS72" s="106"/>
      <c r="CT72" s="106"/>
      <c r="CU72" s="106"/>
      <c r="CV72" s="106"/>
      <c r="CW72" s="106"/>
      <c r="CX72" s="106"/>
      <c r="CY72" s="106"/>
      <c r="CZ72" s="106"/>
      <c r="DA72" s="106"/>
      <c r="DB72" s="9"/>
      <c r="DC72" s="9"/>
      <c r="DD72" s="13"/>
      <c r="DE72" s="9"/>
    </row>
    <row r="73" spans="2:109" s="10" customFormat="1" ht="9" customHeight="1">
      <c r="B73" s="12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5"/>
      <c r="W73" s="15"/>
      <c r="X73" s="15"/>
      <c r="Y73" s="15"/>
      <c r="Z73" s="15"/>
      <c r="AA73" s="15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13"/>
      <c r="DE73" s="9"/>
    </row>
    <row r="74" spans="2:109" s="10" customFormat="1" ht="9" customHeight="1">
      <c r="B74" s="12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7"/>
      <c r="W74" s="17"/>
      <c r="X74" s="17"/>
      <c r="Y74" s="17"/>
      <c r="Z74" s="17"/>
      <c r="AA74" s="17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13"/>
      <c r="DE74" s="9"/>
    </row>
    <row r="75" spans="2:109" s="10" customFormat="1" ht="9" customHeight="1">
      <c r="B75" s="12"/>
      <c r="C75" s="107" t="s">
        <v>33</v>
      </c>
      <c r="D75" s="107"/>
      <c r="E75" s="107"/>
      <c r="F75" s="107" t="str">
        <f>IF(基本情報!$B$4="","",基本情報!$B$4)</f>
        <v/>
      </c>
      <c r="G75" s="107"/>
      <c r="H75" s="107"/>
      <c r="I75" s="107" t="str">
        <f>IF(F75="","","-")</f>
        <v/>
      </c>
      <c r="J75" s="107" t="str">
        <f>IF(基本情報!$F$4="","",基本情報!$F$4)</f>
        <v/>
      </c>
      <c r="K75" s="107"/>
      <c r="L75" s="107"/>
      <c r="M75" s="107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9"/>
      <c r="AH75" s="134" t="s">
        <v>30</v>
      </c>
      <c r="AI75" s="134"/>
      <c r="AJ75" s="134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/>
      <c r="BO75" s="134"/>
      <c r="BP75" s="134"/>
      <c r="BQ75" s="134"/>
      <c r="BR75" s="134"/>
      <c r="BS75" s="134"/>
      <c r="BT75" s="134"/>
      <c r="BU75" s="134"/>
      <c r="BV75" s="134"/>
      <c r="BW75" s="134"/>
      <c r="BX75" s="134"/>
      <c r="BY75" s="134"/>
      <c r="CA75" s="9"/>
      <c r="CB75" s="134" t="s">
        <v>31</v>
      </c>
      <c r="CC75" s="134"/>
      <c r="CD75" s="134"/>
      <c r="CE75" s="134"/>
      <c r="CF75" s="134"/>
      <c r="CG75" s="134"/>
      <c r="CH75" s="134"/>
      <c r="CI75" s="134"/>
      <c r="CJ75" s="134"/>
      <c r="CK75" s="134"/>
      <c r="CL75" s="134"/>
      <c r="CM75" s="134"/>
      <c r="CN75" s="134"/>
      <c r="CO75" s="134"/>
      <c r="CP75" s="134"/>
      <c r="CQ75" s="134"/>
      <c r="CR75" s="134"/>
      <c r="CS75" s="134"/>
      <c r="CT75" s="134"/>
      <c r="CU75" s="134"/>
      <c r="CV75" s="134"/>
      <c r="CW75" s="134"/>
      <c r="CX75" s="134"/>
      <c r="CY75" s="134"/>
      <c r="CZ75" s="134"/>
      <c r="DA75" s="134"/>
      <c r="DB75" s="9"/>
      <c r="DC75" s="9"/>
      <c r="DD75" s="13"/>
      <c r="DE75" s="9"/>
    </row>
    <row r="76" spans="2:109" s="10" customFormat="1" ht="9" customHeight="1">
      <c r="B76" s="12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9"/>
      <c r="AH76" s="134"/>
      <c r="AI76" s="134"/>
      <c r="AJ76" s="134"/>
      <c r="AK76" s="134"/>
      <c r="AL76" s="134"/>
      <c r="AM76" s="134"/>
      <c r="AN76" s="134"/>
      <c r="AO76" s="134"/>
      <c r="AP76" s="134"/>
      <c r="AQ76" s="134"/>
      <c r="AR76" s="134"/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/>
      <c r="BO76" s="134"/>
      <c r="BP76" s="134"/>
      <c r="BQ76" s="134"/>
      <c r="BR76" s="134"/>
      <c r="BS76" s="134"/>
      <c r="BT76" s="134"/>
      <c r="BU76" s="134"/>
      <c r="BV76" s="134"/>
      <c r="BW76" s="134"/>
      <c r="BX76" s="134"/>
      <c r="BY76" s="134"/>
      <c r="CA76" s="9"/>
      <c r="CB76" s="134"/>
      <c r="CC76" s="134"/>
      <c r="CD76" s="134"/>
      <c r="CE76" s="134"/>
      <c r="CF76" s="134"/>
      <c r="CG76" s="134"/>
      <c r="CH76" s="134"/>
      <c r="CI76" s="134"/>
      <c r="CJ76" s="134"/>
      <c r="CK76" s="134"/>
      <c r="CL76" s="134"/>
      <c r="CM76" s="134"/>
      <c r="CN76" s="134"/>
      <c r="CO76" s="134"/>
      <c r="CP76" s="134"/>
      <c r="CQ76" s="134"/>
      <c r="CR76" s="134"/>
      <c r="CS76" s="134"/>
      <c r="CT76" s="134"/>
      <c r="CU76" s="134"/>
      <c r="CV76" s="134"/>
      <c r="CW76" s="134"/>
      <c r="CX76" s="134"/>
      <c r="CY76" s="134"/>
      <c r="CZ76" s="134"/>
      <c r="DA76" s="134"/>
      <c r="DB76" s="9"/>
      <c r="DC76" s="9"/>
      <c r="DD76" s="18"/>
      <c r="DE76" s="9"/>
    </row>
    <row r="77" spans="2:109" s="10" customFormat="1" ht="9" customHeight="1">
      <c r="B77" s="12"/>
      <c r="C77" s="157" t="s">
        <v>34</v>
      </c>
      <c r="D77" s="157"/>
      <c r="E77" s="157"/>
      <c r="F77" s="76" t="str">
        <f>IF(基本情報!$B$5="","",基本情報!$B$5)</f>
        <v/>
      </c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9"/>
      <c r="AH77" s="134" t="s">
        <v>13</v>
      </c>
      <c r="AI77" s="134"/>
      <c r="AJ77" s="134"/>
      <c r="AK77" s="134"/>
      <c r="AL77" s="134"/>
      <c r="AM77" s="134"/>
      <c r="AN77" s="134"/>
      <c r="AO77" s="134"/>
      <c r="AP77" s="134"/>
      <c r="AQ77" s="134" t="s">
        <v>8</v>
      </c>
      <c r="AR77" s="134"/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/>
      <c r="BD77" s="134"/>
      <c r="BE77" s="134"/>
      <c r="BF77" s="134"/>
      <c r="BG77" s="134"/>
      <c r="BH77" s="134"/>
      <c r="BI77" s="134"/>
      <c r="BJ77" s="134"/>
      <c r="BK77" s="134"/>
      <c r="BL77" s="134"/>
      <c r="BM77" s="134"/>
      <c r="BN77" s="134"/>
      <c r="BO77" s="134"/>
      <c r="BP77" s="134"/>
      <c r="BQ77" s="134"/>
      <c r="BR77" s="134"/>
      <c r="BS77" s="134"/>
      <c r="BT77" s="134"/>
      <c r="BU77" s="134"/>
      <c r="BV77" s="134"/>
      <c r="BW77" s="134"/>
      <c r="BX77" s="134"/>
      <c r="BY77" s="134"/>
      <c r="CA77" s="19"/>
      <c r="CB77" s="77" t="s">
        <v>23</v>
      </c>
      <c r="CC77" s="78"/>
      <c r="CD77" s="78"/>
      <c r="CE77" s="78"/>
      <c r="CF77" s="78"/>
      <c r="CG77" s="78"/>
      <c r="CH77" s="78"/>
      <c r="CI77" s="78"/>
      <c r="CJ77" s="78"/>
      <c r="CK77" s="78"/>
      <c r="CL77" s="78"/>
      <c r="CM77" s="78"/>
      <c r="CN77" s="78"/>
      <c r="CO77" s="79" t="str">
        <f>IF($CO$21="","",$CO$21)</f>
        <v/>
      </c>
      <c r="CP77" s="79"/>
      <c r="CQ77" s="79"/>
      <c r="CR77" s="79"/>
      <c r="CS77" s="79"/>
      <c r="CT77" s="79"/>
      <c r="CU77" s="79"/>
      <c r="CV77" s="79"/>
      <c r="CW77" s="79"/>
      <c r="CX77" s="79"/>
      <c r="CY77" s="79"/>
      <c r="CZ77" s="79"/>
      <c r="DA77" s="79"/>
      <c r="DB77" s="9"/>
      <c r="DC77" s="9"/>
      <c r="DD77" s="18"/>
      <c r="DE77" s="20"/>
    </row>
    <row r="78" spans="2:109" s="10" customFormat="1" ht="9" customHeight="1">
      <c r="B78" s="12"/>
      <c r="C78" s="157"/>
      <c r="D78" s="157"/>
      <c r="E78" s="157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9"/>
      <c r="AH78" s="134"/>
      <c r="AI78" s="134"/>
      <c r="AJ78" s="134"/>
      <c r="AK78" s="134"/>
      <c r="AL78" s="134"/>
      <c r="AM78" s="134"/>
      <c r="AN78" s="134"/>
      <c r="AO78" s="134"/>
      <c r="AP78" s="134"/>
      <c r="AQ78" s="134"/>
      <c r="AR78" s="134"/>
      <c r="AS78" s="134"/>
      <c r="AT78" s="134"/>
      <c r="AU78" s="134"/>
      <c r="AV78" s="134"/>
      <c r="AW78" s="134"/>
      <c r="AX78" s="134"/>
      <c r="AY78" s="134"/>
      <c r="AZ78" s="134"/>
      <c r="BA78" s="134"/>
      <c r="BB78" s="134"/>
      <c r="BC78" s="134"/>
      <c r="BD78" s="134"/>
      <c r="BE78" s="134"/>
      <c r="BF78" s="134"/>
      <c r="BG78" s="134"/>
      <c r="BH78" s="134"/>
      <c r="BI78" s="134"/>
      <c r="BJ78" s="134"/>
      <c r="BK78" s="134"/>
      <c r="BL78" s="134"/>
      <c r="BM78" s="134"/>
      <c r="BN78" s="134"/>
      <c r="BO78" s="134"/>
      <c r="BP78" s="134"/>
      <c r="BQ78" s="134"/>
      <c r="BR78" s="134"/>
      <c r="BS78" s="134"/>
      <c r="BT78" s="134"/>
      <c r="BU78" s="134"/>
      <c r="BV78" s="134"/>
      <c r="BW78" s="134"/>
      <c r="BX78" s="134"/>
      <c r="BY78" s="134"/>
      <c r="CA78" s="19"/>
      <c r="CB78" s="78"/>
      <c r="CC78" s="78"/>
      <c r="CD78" s="78"/>
      <c r="CE78" s="78"/>
      <c r="CF78" s="78"/>
      <c r="CG78" s="78"/>
      <c r="CH78" s="78"/>
      <c r="CI78" s="78"/>
      <c r="CJ78" s="78"/>
      <c r="CK78" s="78"/>
      <c r="CL78" s="78"/>
      <c r="CM78" s="78"/>
      <c r="CN78" s="78"/>
      <c r="CO78" s="79"/>
      <c r="CP78" s="79"/>
      <c r="CQ78" s="79"/>
      <c r="CR78" s="79"/>
      <c r="CS78" s="79"/>
      <c r="CT78" s="79"/>
      <c r="CU78" s="79"/>
      <c r="CV78" s="79"/>
      <c r="CW78" s="79"/>
      <c r="CX78" s="79"/>
      <c r="CY78" s="79"/>
      <c r="CZ78" s="79"/>
      <c r="DA78" s="79"/>
      <c r="DB78" s="9"/>
      <c r="DC78" s="9"/>
      <c r="DD78" s="18"/>
      <c r="DE78" s="20"/>
    </row>
    <row r="79" spans="2:109" s="10" customFormat="1" ht="9" customHeight="1">
      <c r="B79" s="9"/>
      <c r="C79" s="158" t="s">
        <v>92</v>
      </c>
      <c r="D79" s="158"/>
      <c r="E79" s="158"/>
      <c r="F79" s="136" t="str">
        <f>IF(基本情報!$B$6="","",基本情報!$B$6)</f>
        <v/>
      </c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6"/>
      <c r="AF79" s="136"/>
      <c r="AG79" s="9"/>
      <c r="AH79" s="134" t="str">
        <f>IF($AH$23="","",$AH$23)</f>
        <v/>
      </c>
      <c r="AI79" s="134"/>
      <c r="AJ79" s="134"/>
      <c r="AK79" s="134"/>
      <c r="AL79" s="134"/>
      <c r="AM79" s="134"/>
      <c r="AN79" s="134"/>
      <c r="AO79" s="134"/>
      <c r="AP79" s="134"/>
      <c r="AQ79" s="154" t="str">
        <f>IF($AQ$23="","",$AQ$23)</f>
        <v/>
      </c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  <c r="BI79" s="154"/>
      <c r="BJ79" s="154"/>
      <c r="BK79" s="154"/>
      <c r="BL79" s="154"/>
      <c r="BM79" s="154"/>
      <c r="BN79" s="154"/>
      <c r="BO79" s="154"/>
      <c r="BP79" s="154"/>
      <c r="BQ79" s="154"/>
      <c r="BR79" s="154"/>
      <c r="BS79" s="154"/>
      <c r="BT79" s="154"/>
      <c r="BU79" s="154"/>
      <c r="BV79" s="154"/>
      <c r="BW79" s="154"/>
      <c r="BX79" s="154"/>
      <c r="BY79" s="154"/>
      <c r="CA79" s="19"/>
      <c r="CB79" s="78"/>
      <c r="CC79" s="78"/>
      <c r="CD79" s="78"/>
      <c r="CE79" s="78"/>
      <c r="CF79" s="78"/>
      <c r="CG79" s="78"/>
      <c r="CH79" s="78"/>
      <c r="CI79" s="78"/>
      <c r="CJ79" s="78"/>
      <c r="CK79" s="78"/>
      <c r="CL79" s="78"/>
      <c r="CM79" s="78"/>
      <c r="CN79" s="78"/>
      <c r="CO79" s="79"/>
      <c r="CP79" s="79"/>
      <c r="CQ79" s="79"/>
      <c r="CR79" s="79"/>
      <c r="CS79" s="79"/>
      <c r="CT79" s="79"/>
      <c r="CU79" s="79"/>
      <c r="CV79" s="79"/>
      <c r="CW79" s="79"/>
      <c r="CX79" s="79"/>
      <c r="CY79" s="79"/>
      <c r="CZ79" s="79"/>
      <c r="DA79" s="79"/>
      <c r="DB79" s="9"/>
      <c r="DC79" s="9"/>
      <c r="DD79" s="18"/>
      <c r="DE79" s="20"/>
    </row>
    <row r="80" spans="2:109" s="10" customFormat="1" ht="9" customHeight="1">
      <c r="B80" s="9"/>
      <c r="C80" s="158"/>
      <c r="D80" s="158"/>
      <c r="E80" s="158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  <c r="AE80" s="136"/>
      <c r="AF80" s="136"/>
      <c r="AG80" s="9"/>
      <c r="AH80" s="134"/>
      <c r="AI80" s="134"/>
      <c r="AJ80" s="134"/>
      <c r="AK80" s="134"/>
      <c r="AL80" s="134"/>
      <c r="AM80" s="134"/>
      <c r="AN80" s="134"/>
      <c r="AO80" s="134"/>
      <c r="AP80" s="13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  <c r="BI80" s="154"/>
      <c r="BJ80" s="154"/>
      <c r="BK80" s="154"/>
      <c r="BL80" s="154"/>
      <c r="BM80" s="154"/>
      <c r="BN80" s="154"/>
      <c r="BO80" s="154"/>
      <c r="BP80" s="154"/>
      <c r="BQ80" s="154"/>
      <c r="BR80" s="154"/>
      <c r="BS80" s="154"/>
      <c r="BT80" s="154"/>
      <c r="BU80" s="154"/>
      <c r="BV80" s="154"/>
      <c r="BW80" s="154"/>
      <c r="BX80" s="154"/>
      <c r="BY80" s="154"/>
      <c r="CA80" s="19"/>
      <c r="CB80" s="78"/>
      <c r="CC80" s="78"/>
      <c r="CD80" s="78"/>
      <c r="CE80" s="78"/>
      <c r="CF80" s="78"/>
      <c r="CG80" s="78"/>
      <c r="CH80" s="78"/>
      <c r="CI80" s="78"/>
      <c r="CJ80" s="78"/>
      <c r="CK80" s="78"/>
      <c r="CL80" s="78"/>
      <c r="CM80" s="78"/>
      <c r="CN80" s="78"/>
      <c r="CO80" s="79"/>
      <c r="CP80" s="79"/>
      <c r="CQ80" s="79"/>
      <c r="CR80" s="79"/>
      <c r="CS80" s="79"/>
      <c r="CT80" s="79"/>
      <c r="CU80" s="79"/>
      <c r="CV80" s="79"/>
      <c r="CW80" s="79"/>
      <c r="CX80" s="79"/>
      <c r="CY80" s="79"/>
      <c r="CZ80" s="79"/>
      <c r="DA80" s="79"/>
      <c r="DB80" s="9"/>
      <c r="DC80" s="9"/>
      <c r="DD80" s="13"/>
      <c r="DE80" s="20"/>
    </row>
    <row r="81" spans="2:109" s="10" customFormat="1" ht="9" customHeight="1">
      <c r="B81" s="9"/>
      <c r="C81" s="158" t="s">
        <v>91</v>
      </c>
      <c r="D81" s="158"/>
      <c r="E81" s="158"/>
      <c r="F81" s="76" t="str">
        <f>IF(基本情報!$B$7="","",基本情報!$B$7)</f>
        <v/>
      </c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183" t="s">
        <v>35</v>
      </c>
      <c r="AB81" s="183"/>
      <c r="AC81" s="183"/>
      <c r="AD81" s="21"/>
      <c r="AE81" s="21"/>
      <c r="AF81" s="21"/>
      <c r="AG81" s="9"/>
      <c r="AH81" s="134"/>
      <c r="AI81" s="134"/>
      <c r="AJ81" s="134"/>
      <c r="AK81" s="134"/>
      <c r="AL81" s="134"/>
      <c r="AM81" s="134"/>
      <c r="AN81" s="134"/>
      <c r="AO81" s="134"/>
      <c r="AP81" s="13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  <c r="BI81" s="154"/>
      <c r="BJ81" s="154"/>
      <c r="BK81" s="154"/>
      <c r="BL81" s="154"/>
      <c r="BM81" s="154"/>
      <c r="BN81" s="154"/>
      <c r="BO81" s="154"/>
      <c r="BP81" s="154"/>
      <c r="BQ81" s="154"/>
      <c r="BR81" s="154"/>
      <c r="BS81" s="154"/>
      <c r="BT81" s="154"/>
      <c r="BU81" s="154"/>
      <c r="BV81" s="154"/>
      <c r="BW81" s="154"/>
      <c r="BX81" s="154"/>
      <c r="BY81" s="154"/>
      <c r="CA81" s="19"/>
      <c r="CB81" s="77" t="s">
        <v>27</v>
      </c>
      <c r="CC81" s="78"/>
      <c r="CD81" s="78"/>
      <c r="CE81" s="78"/>
      <c r="CF81" s="78"/>
      <c r="CG81" s="78"/>
      <c r="CH81" s="78"/>
      <c r="CI81" s="78"/>
      <c r="CJ81" s="78"/>
      <c r="CK81" s="78"/>
      <c r="CL81" s="78"/>
      <c r="CM81" s="78"/>
      <c r="CN81" s="78"/>
      <c r="CO81" s="79" t="str">
        <f>IF($CO$25="","",$CO$25)</f>
        <v/>
      </c>
      <c r="CP81" s="79"/>
      <c r="CQ81" s="79"/>
      <c r="CR81" s="79"/>
      <c r="CS81" s="79"/>
      <c r="CT81" s="79"/>
      <c r="CU81" s="79"/>
      <c r="CV81" s="79"/>
      <c r="CW81" s="79"/>
      <c r="CX81" s="79"/>
      <c r="CY81" s="79"/>
      <c r="CZ81" s="79"/>
      <c r="DA81" s="79"/>
      <c r="DB81" s="9"/>
      <c r="DC81" s="9"/>
      <c r="DD81" s="20"/>
      <c r="DE81" s="20"/>
    </row>
    <row r="82" spans="2:109" s="10" customFormat="1" ht="9" customHeight="1">
      <c r="B82" s="9"/>
      <c r="C82" s="158"/>
      <c r="D82" s="158"/>
      <c r="E82" s="158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183"/>
      <c r="AB82" s="183"/>
      <c r="AC82" s="183"/>
      <c r="AD82" s="21"/>
      <c r="AE82" s="21"/>
      <c r="AF82" s="21"/>
      <c r="AG82" s="9"/>
      <c r="AH82" s="80" t="s">
        <v>18</v>
      </c>
      <c r="AI82" s="81"/>
      <c r="AJ82" s="81"/>
      <c r="AK82" s="81"/>
      <c r="AL82" s="81"/>
      <c r="AM82" s="81"/>
      <c r="AN82" s="81"/>
      <c r="AO82" s="81"/>
      <c r="AP82" s="81"/>
      <c r="AQ82" s="84" t="str">
        <f>IF($AQ$26="","",$AQ$26)</f>
        <v/>
      </c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137" t="s">
        <v>19</v>
      </c>
      <c r="BE82" s="81"/>
      <c r="BF82" s="81"/>
      <c r="BG82" s="81"/>
      <c r="BH82" s="81"/>
      <c r="BI82" s="81"/>
      <c r="BJ82" s="81"/>
      <c r="BK82" s="81"/>
      <c r="BL82" s="138"/>
      <c r="BM82" s="143" t="str">
        <f>IF($BM$26="","",$BM$26)</f>
        <v/>
      </c>
      <c r="BN82" s="144"/>
      <c r="BO82" s="144"/>
      <c r="BP82" s="144"/>
      <c r="BQ82" s="144"/>
      <c r="BR82" s="144"/>
      <c r="BS82" s="144"/>
      <c r="BT82" s="144"/>
      <c r="BU82" s="144"/>
      <c r="BV82" s="144"/>
      <c r="BW82" s="144"/>
      <c r="BX82" s="144"/>
      <c r="BY82" s="145"/>
      <c r="BZ82" s="9"/>
      <c r="CA82" s="19"/>
      <c r="CB82" s="78"/>
      <c r="CC82" s="78"/>
      <c r="CD82" s="78"/>
      <c r="CE82" s="78"/>
      <c r="CF82" s="78"/>
      <c r="CG82" s="78"/>
      <c r="CH82" s="78"/>
      <c r="CI82" s="78"/>
      <c r="CJ82" s="78"/>
      <c r="CK82" s="78"/>
      <c r="CL82" s="78"/>
      <c r="CM82" s="78"/>
      <c r="CN82" s="78"/>
      <c r="CO82" s="79"/>
      <c r="CP82" s="79"/>
      <c r="CQ82" s="79"/>
      <c r="CR82" s="79"/>
      <c r="CS82" s="79"/>
      <c r="CT82" s="79"/>
      <c r="CU82" s="79"/>
      <c r="CV82" s="79"/>
      <c r="CW82" s="79"/>
      <c r="CX82" s="79"/>
      <c r="CY82" s="79"/>
      <c r="CZ82" s="79"/>
      <c r="DA82" s="79"/>
      <c r="DB82" s="9"/>
      <c r="DC82" s="9"/>
      <c r="DD82" s="20"/>
      <c r="DE82" s="20"/>
    </row>
    <row r="83" spans="2:109" s="10" customFormat="1" ht="9" customHeight="1">
      <c r="B83" s="9"/>
      <c r="C83" s="76" t="s">
        <v>5</v>
      </c>
      <c r="D83" s="76"/>
      <c r="E83" s="76"/>
      <c r="F83" s="107" t="str">
        <f>IF(基本情報!$B$8="","",基本情報!$B$8)</f>
        <v/>
      </c>
      <c r="G83" s="107"/>
      <c r="H83" s="107"/>
      <c r="I83" s="107" t="str">
        <f>IF(F83="","","-")</f>
        <v/>
      </c>
      <c r="J83" s="107" t="str">
        <f>IF(基本情報!$F$8="","",基本情報!$F$8)</f>
        <v/>
      </c>
      <c r="K83" s="107"/>
      <c r="L83" s="107"/>
      <c r="M83" s="107"/>
      <c r="N83" s="107" t="str">
        <f>IF(F83="","","-")</f>
        <v/>
      </c>
      <c r="O83" s="107" t="str">
        <f>IF(基本情報!$J$8="","",基本情報!$J$8)</f>
        <v/>
      </c>
      <c r="P83" s="107"/>
      <c r="Q83" s="107"/>
      <c r="R83" s="107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22"/>
      <c r="AH83" s="82"/>
      <c r="AI83" s="83"/>
      <c r="AJ83" s="83"/>
      <c r="AK83" s="83"/>
      <c r="AL83" s="83"/>
      <c r="AM83" s="83"/>
      <c r="AN83" s="83"/>
      <c r="AO83" s="83"/>
      <c r="AP83" s="83"/>
      <c r="AQ83" s="85"/>
      <c r="AR83" s="85"/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85"/>
      <c r="BD83" s="82"/>
      <c r="BE83" s="83"/>
      <c r="BF83" s="83"/>
      <c r="BG83" s="83"/>
      <c r="BH83" s="83"/>
      <c r="BI83" s="83"/>
      <c r="BJ83" s="83"/>
      <c r="BK83" s="83"/>
      <c r="BL83" s="139"/>
      <c r="BM83" s="146"/>
      <c r="BN83" s="147"/>
      <c r="BO83" s="147"/>
      <c r="BP83" s="147"/>
      <c r="BQ83" s="147"/>
      <c r="BR83" s="147"/>
      <c r="BS83" s="147"/>
      <c r="BT83" s="147"/>
      <c r="BU83" s="147"/>
      <c r="BV83" s="147"/>
      <c r="BW83" s="147"/>
      <c r="BX83" s="147"/>
      <c r="BY83" s="148"/>
      <c r="BZ83" s="9"/>
      <c r="CA83" s="19"/>
      <c r="CB83" s="78" t="s">
        <v>24</v>
      </c>
      <c r="CC83" s="78"/>
      <c r="CD83" s="78"/>
      <c r="CE83" s="78"/>
      <c r="CF83" s="78"/>
      <c r="CG83" s="78"/>
      <c r="CH83" s="78"/>
      <c r="CI83" s="78"/>
      <c r="CJ83" s="78"/>
      <c r="CK83" s="78"/>
      <c r="CL83" s="78"/>
      <c r="CM83" s="78"/>
      <c r="CN83" s="78"/>
      <c r="CO83" s="79" t="str">
        <f>IF($CO$27="","",$CO$27)</f>
        <v/>
      </c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9"/>
      <c r="DC83" s="9"/>
      <c r="DD83" s="23"/>
      <c r="DE83" s="24"/>
    </row>
    <row r="84" spans="2:109" s="10" customFormat="1" ht="9" customHeight="1">
      <c r="B84" s="11"/>
      <c r="C84" s="76"/>
      <c r="D84" s="76"/>
      <c r="E84" s="76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22"/>
      <c r="AH84" s="152" t="s">
        <v>16</v>
      </c>
      <c r="AI84" s="153"/>
      <c r="AJ84" s="153"/>
      <c r="AK84" s="153"/>
      <c r="AL84" s="153"/>
      <c r="AM84" s="153"/>
      <c r="AN84" s="153"/>
      <c r="AO84" s="153"/>
      <c r="AP84" s="153"/>
      <c r="AQ84" s="156" t="str">
        <f>IF($AQ$28="","",$AQ$28)</f>
        <v/>
      </c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82"/>
      <c r="BE84" s="83"/>
      <c r="BF84" s="83"/>
      <c r="BG84" s="83"/>
      <c r="BH84" s="83"/>
      <c r="BI84" s="83"/>
      <c r="BJ84" s="83"/>
      <c r="BK84" s="83"/>
      <c r="BL84" s="139"/>
      <c r="BM84" s="146"/>
      <c r="BN84" s="147"/>
      <c r="BO84" s="147"/>
      <c r="BP84" s="147"/>
      <c r="BQ84" s="147"/>
      <c r="BR84" s="147"/>
      <c r="BS84" s="147"/>
      <c r="BT84" s="147"/>
      <c r="BU84" s="147"/>
      <c r="BV84" s="147"/>
      <c r="BW84" s="147"/>
      <c r="BX84" s="147"/>
      <c r="BY84" s="148"/>
      <c r="BZ84" s="9"/>
      <c r="CA84" s="19"/>
      <c r="CB84" s="78"/>
      <c r="CC84" s="78"/>
      <c r="CD84" s="78"/>
      <c r="CE84" s="78"/>
      <c r="CF84" s="78"/>
      <c r="CG84" s="78"/>
      <c r="CH84" s="78"/>
      <c r="CI84" s="78"/>
      <c r="CJ84" s="78"/>
      <c r="CK84" s="78"/>
      <c r="CL84" s="78"/>
      <c r="CM84" s="78"/>
      <c r="CN84" s="78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9"/>
      <c r="DC84" s="9"/>
      <c r="DD84" s="23"/>
      <c r="DE84" s="24"/>
    </row>
    <row r="85" spans="2:109" s="10" customFormat="1" ht="9" customHeight="1">
      <c r="B85" s="9"/>
      <c r="C85" s="76" t="s">
        <v>75</v>
      </c>
      <c r="D85" s="76"/>
      <c r="E85" s="76"/>
      <c r="F85" s="107" t="str">
        <f>IF(基本情報!$B$9="","",基本情報!$B$9)</f>
        <v/>
      </c>
      <c r="G85" s="107"/>
      <c r="H85" s="107"/>
      <c r="I85" s="107" t="str">
        <f>IF(F85="","","-")</f>
        <v/>
      </c>
      <c r="J85" s="107" t="str">
        <f>IF(基本情報!$F$9="","",基本情報!$F$9)</f>
        <v/>
      </c>
      <c r="K85" s="107"/>
      <c r="L85" s="107"/>
      <c r="M85" s="107"/>
      <c r="N85" s="107" t="str">
        <f>IF(F85="","","-")</f>
        <v/>
      </c>
      <c r="O85" s="107" t="str">
        <f>IF(基本情報!$J$9="","",基本情報!$J$9)</f>
        <v/>
      </c>
      <c r="P85" s="107"/>
      <c r="Q85" s="107"/>
      <c r="R85" s="107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21"/>
      <c r="AF85" s="21"/>
      <c r="AG85" s="22"/>
      <c r="AH85" s="140"/>
      <c r="AI85" s="141"/>
      <c r="AJ85" s="141"/>
      <c r="AK85" s="141"/>
      <c r="AL85" s="141"/>
      <c r="AM85" s="141"/>
      <c r="AN85" s="141"/>
      <c r="AO85" s="141"/>
      <c r="AP85" s="141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4"/>
      <c r="BD85" s="140"/>
      <c r="BE85" s="141"/>
      <c r="BF85" s="141"/>
      <c r="BG85" s="141"/>
      <c r="BH85" s="141"/>
      <c r="BI85" s="141"/>
      <c r="BJ85" s="141"/>
      <c r="BK85" s="141"/>
      <c r="BL85" s="142"/>
      <c r="BM85" s="149"/>
      <c r="BN85" s="150"/>
      <c r="BO85" s="150"/>
      <c r="BP85" s="150"/>
      <c r="BQ85" s="150"/>
      <c r="BR85" s="150"/>
      <c r="BS85" s="150"/>
      <c r="BT85" s="150"/>
      <c r="BU85" s="150"/>
      <c r="BV85" s="150"/>
      <c r="BW85" s="150"/>
      <c r="BX85" s="150"/>
      <c r="BY85" s="151"/>
      <c r="BZ85" s="9"/>
      <c r="CA85" s="19"/>
      <c r="CB85" s="78"/>
      <c r="CC85" s="78"/>
      <c r="CD85" s="78"/>
      <c r="CE85" s="78"/>
      <c r="CF85" s="78"/>
      <c r="CG85" s="78"/>
      <c r="CH85" s="78"/>
      <c r="CI85" s="78"/>
      <c r="CJ85" s="78"/>
      <c r="CK85" s="78"/>
      <c r="CL85" s="78"/>
      <c r="CM85" s="78"/>
      <c r="CN85" s="78"/>
      <c r="CO85" s="79"/>
      <c r="CP85" s="79"/>
      <c r="CQ85" s="79"/>
      <c r="CR85" s="79"/>
      <c r="CS85" s="79"/>
      <c r="CT85" s="79"/>
      <c r="CU85" s="79"/>
      <c r="CV85" s="79"/>
      <c r="CW85" s="79"/>
      <c r="CX85" s="79"/>
      <c r="CY85" s="79"/>
      <c r="CZ85" s="79"/>
      <c r="DA85" s="79"/>
      <c r="DB85" s="9"/>
      <c r="DC85" s="9"/>
      <c r="DD85" s="25"/>
    </row>
    <row r="86" spans="2:109" s="10" customFormat="1" ht="9" customHeight="1">
      <c r="B86" s="11"/>
      <c r="C86" s="76"/>
      <c r="D86" s="76"/>
      <c r="E86" s="76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21"/>
      <c r="AF86" s="21"/>
      <c r="AG86" s="22"/>
      <c r="AH86" s="80" t="s">
        <v>17</v>
      </c>
      <c r="AI86" s="81"/>
      <c r="AJ86" s="81"/>
      <c r="AK86" s="81"/>
      <c r="AL86" s="81"/>
      <c r="AM86" s="81"/>
      <c r="AN86" s="81"/>
      <c r="AO86" s="81"/>
      <c r="AP86" s="81"/>
      <c r="AQ86" s="84">
        <f>IF($AQ$30="","",$AQ$30)</f>
        <v>0</v>
      </c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137" t="s">
        <v>20</v>
      </c>
      <c r="BE86" s="81"/>
      <c r="BF86" s="81"/>
      <c r="BG86" s="81"/>
      <c r="BH86" s="81"/>
      <c r="BI86" s="81"/>
      <c r="BJ86" s="81"/>
      <c r="BK86" s="81"/>
      <c r="BL86" s="138"/>
      <c r="BM86" s="143">
        <f>IF($BM$30="","",$BM$30)</f>
        <v>0</v>
      </c>
      <c r="BN86" s="144"/>
      <c r="BO86" s="144"/>
      <c r="BP86" s="144"/>
      <c r="BQ86" s="144"/>
      <c r="BR86" s="144"/>
      <c r="BS86" s="144"/>
      <c r="BT86" s="144"/>
      <c r="BU86" s="144"/>
      <c r="BV86" s="144"/>
      <c r="BW86" s="144"/>
      <c r="BX86" s="144"/>
      <c r="BY86" s="145"/>
      <c r="BZ86" s="9"/>
      <c r="CA86" s="19"/>
      <c r="CB86" s="77" t="s">
        <v>28</v>
      </c>
      <c r="CC86" s="78"/>
      <c r="CD86" s="78"/>
      <c r="CE86" s="78"/>
      <c r="CF86" s="78"/>
      <c r="CG86" s="78"/>
      <c r="CH86" s="78"/>
      <c r="CI86" s="78"/>
      <c r="CJ86" s="78"/>
      <c r="CK86" s="78"/>
      <c r="CL86" s="78"/>
      <c r="CM86" s="78"/>
      <c r="CN86" s="78"/>
      <c r="CO86" s="79" t="str">
        <f>IF($CO$30="","",$CO$30)</f>
        <v/>
      </c>
      <c r="CP86" s="79"/>
      <c r="CQ86" s="79"/>
      <c r="CR86" s="79"/>
      <c r="CS86" s="79"/>
      <c r="CT86" s="79"/>
      <c r="CU86" s="79"/>
      <c r="CV86" s="79"/>
      <c r="CW86" s="79"/>
      <c r="CX86" s="79"/>
      <c r="CY86" s="79"/>
      <c r="CZ86" s="79"/>
      <c r="DA86" s="79"/>
      <c r="DB86" s="9"/>
      <c r="DC86" s="9"/>
      <c r="DD86" s="25"/>
      <c r="DE86" s="26"/>
    </row>
    <row r="87" spans="2:109" s="10" customFormat="1" ht="9" customHeight="1">
      <c r="B87" s="9"/>
      <c r="C87" s="109" t="s">
        <v>36</v>
      </c>
      <c r="D87" s="109"/>
      <c r="E87" s="109"/>
      <c r="F87" s="109"/>
      <c r="G87" s="109"/>
      <c r="H87" s="110" t="str">
        <f>IF(J87="","","T")</f>
        <v/>
      </c>
      <c r="I87" s="110"/>
      <c r="J87" s="76" t="str">
        <f>IF(基本情報!$C$10="","",基本情報!$C$10)</f>
        <v/>
      </c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G87" s="22"/>
      <c r="AH87" s="82"/>
      <c r="AI87" s="83"/>
      <c r="AJ87" s="83"/>
      <c r="AK87" s="83"/>
      <c r="AL87" s="83"/>
      <c r="AM87" s="83"/>
      <c r="AN87" s="83"/>
      <c r="AO87" s="83"/>
      <c r="AP87" s="83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2"/>
      <c r="BE87" s="83"/>
      <c r="BF87" s="83"/>
      <c r="BG87" s="83"/>
      <c r="BH87" s="83"/>
      <c r="BI87" s="83"/>
      <c r="BJ87" s="83"/>
      <c r="BK87" s="83"/>
      <c r="BL87" s="139"/>
      <c r="BM87" s="146"/>
      <c r="BN87" s="147"/>
      <c r="BO87" s="147"/>
      <c r="BP87" s="147"/>
      <c r="BQ87" s="147"/>
      <c r="BR87" s="147"/>
      <c r="BS87" s="147"/>
      <c r="BT87" s="147"/>
      <c r="BU87" s="147"/>
      <c r="BV87" s="147"/>
      <c r="BW87" s="147"/>
      <c r="BX87" s="147"/>
      <c r="BY87" s="148"/>
      <c r="BZ87" s="9"/>
      <c r="CA87" s="19"/>
      <c r="CB87" s="78"/>
      <c r="CC87" s="78"/>
      <c r="CD87" s="78"/>
      <c r="CE87" s="78"/>
      <c r="CF87" s="78"/>
      <c r="CG87" s="78"/>
      <c r="CH87" s="78"/>
      <c r="CI87" s="78"/>
      <c r="CJ87" s="78"/>
      <c r="CK87" s="78"/>
      <c r="CL87" s="78"/>
      <c r="CM87" s="78"/>
      <c r="CN87" s="78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9"/>
      <c r="DC87" s="9"/>
      <c r="DD87" s="19"/>
      <c r="DE87" s="26"/>
    </row>
    <row r="88" spans="2:109" s="10" customFormat="1" ht="9" customHeight="1">
      <c r="B88" s="11"/>
      <c r="C88" s="109"/>
      <c r="D88" s="109"/>
      <c r="E88" s="109"/>
      <c r="F88" s="109"/>
      <c r="G88" s="109"/>
      <c r="H88" s="110"/>
      <c r="I88" s="110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G88" s="22"/>
      <c r="AH88" s="152" t="s">
        <v>16</v>
      </c>
      <c r="AI88" s="153"/>
      <c r="AJ88" s="153"/>
      <c r="AK88" s="153"/>
      <c r="AL88" s="153"/>
      <c r="AM88" s="153"/>
      <c r="AN88" s="153"/>
      <c r="AO88" s="153"/>
      <c r="AP88" s="153"/>
      <c r="AQ88" s="156">
        <f>IF($AQ$32="","",$AQ$32)</f>
        <v>0</v>
      </c>
      <c r="AR88" s="156"/>
      <c r="AS88" s="156"/>
      <c r="AT88" s="156"/>
      <c r="AU88" s="156"/>
      <c r="AV88" s="156"/>
      <c r="AW88" s="156"/>
      <c r="AX88" s="156"/>
      <c r="AY88" s="156"/>
      <c r="AZ88" s="156"/>
      <c r="BA88" s="156"/>
      <c r="BB88" s="156"/>
      <c r="BC88" s="156"/>
      <c r="BD88" s="82"/>
      <c r="BE88" s="83"/>
      <c r="BF88" s="83"/>
      <c r="BG88" s="83"/>
      <c r="BH88" s="83"/>
      <c r="BI88" s="83"/>
      <c r="BJ88" s="83"/>
      <c r="BK88" s="83"/>
      <c r="BL88" s="139"/>
      <c r="BM88" s="146"/>
      <c r="BN88" s="147"/>
      <c r="BO88" s="147"/>
      <c r="BP88" s="147"/>
      <c r="BQ88" s="147"/>
      <c r="BR88" s="147"/>
      <c r="BS88" s="147"/>
      <c r="BT88" s="147"/>
      <c r="BU88" s="147"/>
      <c r="BV88" s="147"/>
      <c r="BW88" s="147"/>
      <c r="BX88" s="147"/>
      <c r="BY88" s="148"/>
      <c r="BZ88" s="9"/>
      <c r="CA88" s="19"/>
      <c r="CB88" s="78"/>
      <c r="CC88" s="78"/>
      <c r="CD88" s="78"/>
      <c r="CE88" s="78"/>
      <c r="CF88" s="78"/>
      <c r="CG88" s="78"/>
      <c r="CH88" s="78"/>
      <c r="CI88" s="78"/>
      <c r="CJ88" s="78"/>
      <c r="CK88" s="78"/>
      <c r="CL88" s="78"/>
      <c r="CM88" s="78"/>
      <c r="CN88" s="78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9"/>
      <c r="DC88" s="9"/>
      <c r="DD88" s="27"/>
      <c r="DE88" s="26"/>
    </row>
    <row r="89" spans="2:109" s="10" customFormat="1" ht="9" customHeight="1">
      <c r="B89" s="9"/>
      <c r="C89" s="28"/>
      <c r="D89" s="28"/>
      <c r="E89" s="28"/>
      <c r="F89" s="28"/>
      <c r="G89" s="28"/>
      <c r="H89" s="28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2"/>
      <c r="AH89" s="140"/>
      <c r="AI89" s="141"/>
      <c r="AJ89" s="141"/>
      <c r="AK89" s="141"/>
      <c r="AL89" s="141"/>
      <c r="AM89" s="141"/>
      <c r="AN89" s="141"/>
      <c r="AO89" s="141"/>
      <c r="AP89" s="141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4"/>
      <c r="BD89" s="140"/>
      <c r="BE89" s="141"/>
      <c r="BF89" s="141"/>
      <c r="BG89" s="141"/>
      <c r="BH89" s="141"/>
      <c r="BI89" s="141"/>
      <c r="BJ89" s="141"/>
      <c r="BK89" s="141"/>
      <c r="BL89" s="142"/>
      <c r="BM89" s="149"/>
      <c r="BN89" s="150"/>
      <c r="BO89" s="150"/>
      <c r="BP89" s="150"/>
      <c r="BQ89" s="150"/>
      <c r="BR89" s="150"/>
      <c r="BS89" s="150"/>
      <c r="BT89" s="150"/>
      <c r="BU89" s="150"/>
      <c r="BV89" s="150"/>
      <c r="BW89" s="150"/>
      <c r="BX89" s="150"/>
      <c r="BY89" s="151"/>
      <c r="BZ89" s="9"/>
      <c r="CA89" s="19"/>
      <c r="CB89" s="78"/>
      <c r="CC89" s="78"/>
      <c r="CD89" s="78"/>
      <c r="CE89" s="78"/>
      <c r="CF89" s="78"/>
      <c r="CG89" s="78"/>
      <c r="CH89" s="78"/>
      <c r="CI89" s="78"/>
      <c r="CJ89" s="78"/>
      <c r="CK89" s="78"/>
      <c r="CL89" s="78"/>
      <c r="CM89" s="78"/>
      <c r="CN89" s="78"/>
      <c r="CO89" s="79"/>
      <c r="CP89" s="79"/>
      <c r="CQ89" s="79"/>
      <c r="CR89" s="79"/>
      <c r="CS89" s="79"/>
      <c r="CT89" s="79"/>
      <c r="CU89" s="79"/>
      <c r="CV89" s="79"/>
      <c r="CW89" s="79"/>
      <c r="CX89" s="79"/>
      <c r="CY89" s="79"/>
      <c r="CZ89" s="79"/>
      <c r="DA89" s="79"/>
      <c r="DB89" s="9"/>
      <c r="DC89" s="9"/>
      <c r="DD89" s="19"/>
      <c r="DE89" s="26"/>
    </row>
    <row r="90" spans="2:109" s="10" customFormat="1" ht="9" customHeight="1">
      <c r="B90" s="11"/>
      <c r="C90" s="28"/>
      <c r="D90" s="28"/>
      <c r="E90" s="28"/>
      <c r="F90" s="29"/>
      <c r="G90" s="29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2"/>
      <c r="AH90" s="80" t="s">
        <v>21</v>
      </c>
      <c r="AI90" s="81"/>
      <c r="AJ90" s="81"/>
      <c r="AK90" s="81"/>
      <c r="AL90" s="81"/>
      <c r="AM90" s="81"/>
      <c r="AN90" s="81"/>
      <c r="AO90" s="81"/>
      <c r="AP90" s="81"/>
      <c r="AQ90" s="84" t="str">
        <f>IF($AQ$34="","",$AQ$34)</f>
        <v/>
      </c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163" t="s">
        <v>22</v>
      </c>
      <c r="BE90" s="164"/>
      <c r="BF90" s="164"/>
      <c r="BG90" s="164"/>
      <c r="BH90" s="164"/>
      <c r="BI90" s="164"/>
      <c r="BJ90" s="164"/>
      <c r="BK90" s="164"/>
      <c r="BL90" s="164"/>
      <c r="BM90" s="143" t="str">
        <f>IF($BM$34="","",$BM$34)</f>
        <v/>
      </c>
      <c r="BN90" s="144"/>
      <c r="BO90" s="144"/>
      <c r="BP90" s="144"/>
      <c r="BQ90" s="144"/>
      <c r="BR90" s="144"/>
      <c r="BS90" s="144"/>
      <c r="BT90" s="144"/>
      <c r="BU90" s="144"/>
      <c r="BV90" s="144"/>
      <c r="BW90" s="144"/>
      <c r="BX90" s="144"/>
      <c r="BY90" s="145"/>
      <c r="BZ90" s="9"/>
      <c r="CA90" s="19"/>
      <c r="CB90" s="77" t="s">
        <v>25</v>
      </c>
      <c r="CC90" s="78"/>
      <c r="CD90" s="78"/>
      <c r="CE90" s="78"/>
      <c r="CF90" s="78"/>
      <c r="CG90" s="78"/>
      <c r="CH90" s="78"/>
      <c r="CI90" s="78"/>
      <c r="CJ90" s="78"/>
      <c r="CK90" s="78"/>
      <c r="CL90" s="78"/>
      <c r="CM90" s="78"/>
      <c r="CN90" s="78"/>
      <c r="CO90" s="79" t="str">
        <f>IF($CO$34="","",$CO$34)</f>
        <v/>
      </c>
      <c r="CP90" s="79"/>
      <c r="CQ90" s="79"/>
      <c r="CR90" s="79"/>
      <c r="CS90" s="79"/>
      <c r="CT90" s="79"/>
      <c r="CU90" s="79"/>
      <c r="CV90" s="79"/>
      <c r="CW90" s="79"/>
      <c r="CX90" s="79"/>
      <c r="CY90" s="79"/>
      <c r="CZ90" s="79"/>
      <c r="DA90" s="79"/>
      <c r="DB90" s="9"/>
      <c r="DC90" s="9"/>
      <c r="DD90" s="30"/>
      <c r="DE90" s="24"/>
    </row>
    <row r="91" spans="2:109" s="10" customFormat="1" ht="9" customHeight="1">
      <c r="B91" s="9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22"/>
      <c r="AH91" s="82"/>
      <c r="AI91" s="83"/>
      <c r="AJ91" s="83"/>
      <c r="AK91" s="83"/>
      <c r="AL91" s="83"/>
      <c r="AM91" s="83"/>
      <c r="AN91" s="83"/>
      <c r="AO91" s="83"/>
      <c r="AP91" s="83"/>
      <c r="AQ91" s="85"/>
      <c r="AR91" s="85"/>
      <c r="AS91" s="85"/>
      <c r="AT91" s="85"/>
      <c r="AU91" s="85"/>
      <c r="AV91" s="85"/>
      <c r="AW91" s="85"/>
      <c r="AX91" s="85"/>
      <c r="AY91" s="85"/>
      <c r="AZ91" s="85"/>
      <c r="BA91" s="85"/>
      <c r="BB91" s="85"/>
      <c r="BC91" s="85"/>
      <c r="BD91" s="164"/>
      <c r="BE91" s="164"/>
      <c r="BF91" s="164"/>
      <c r="BG91" s="164"/>
      <c r="BH91" s="164"/>
      <c r="BI91" s="164"/>
      <c r="BJ91" s="164"/>
      <c r="BK91" s="164"/>
      <c r="BL91" s="164"/>
      <c r="BM91" s="146"/>
      <c r="BN91" s="147"/>
      <c r="BO91" s="147"/>
      <c r="BP91" s="147"/>
      <c r="BQ91" s="147"/>
      <c r="BR91" s="147"/>
      <c r="BS91" s="147"/>
      <c r="BT91" s="147"/>
      <c r="BU91" s="147"/>
      <c r="BV91" s="147"/>
      <c r="BW91" s="147"/>
      <c r="BX91" s="147"/>
      <c r="BY91" s="148"/>
      <c r="BZ91" s="9"/>
      <c r="CA91" s="19"/>
      <c r="CB91" s="78"/>
      <c r="CC91" s="78"/>
      <c r="CD91" s="78"/>
      <c r="CE91" s="78"/>
      <c r="CF91" s="78"/>
      <c r="CG91" s="78"/>
      <c r="CH91" s="78"/>
      <c r="CI91" s="78"/>
      <c r="CJ91" s="78"/>
      <c r="CK91" s="78"/>
      <c r="CL91" s="78"/>
      <c r="CM91" s="78"/>
      <c r="CN91" s="78"/>
      <c r="CO91" s="79"/>
      <c r="CP91" s="79"/>
      <c r="CQ91" s="79"/>
      <c r="CR91" s="79"/>
      <c r="CS91" s="79"/>
      <c r="CT91" s="79"/>
      <c r="CU91" s="79"/>
      <c r="CV91" s="79"/>
      <c r="CW91" s="79"/>
      <c r="CX91" s="79"/>
      <c r="CY91" s="79"/>
      <c r="CZ91" s="79"/>
      <c r="DA91" s="79"/>
      <c r="DB91" s="9"/>
      <c r="DC91" s="9"/>
      <c r="DD91" s="30"/>
      <c r="DE91" s="24"/>
    </row>
    <row r="92" spans="2:109" s="10" customFormat="1" ht="9" customHeight="1">
      <c r="B92" s="9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9"/>
      <c r="AH92" s="169" t="s">
        <v>16</v>
      </c>
      <c r="AI92" s="169"/>
      <c r="AJ92" s="169"/>
      <c r="AK92" s="169"/>
      <c r="AL92" s="169"/>
      <c r="AM92" s="169"/>
      <c r="AN92" s="169"/>
      <c r="AO92" s="169"/>
      <c r="AP92" s="169"/>
      <c r="AQ92" s="156" t="str">
        <f>IF($AQ$36="","",$AQ$36)</f>
        <v/>
      </c>
      <c r="AR92" s="156"/>
      <c r="AS92" s="156"/>
      <c r="AT92" s="156"/>
      <c r="AU92" s="156"/>
      <c r="AV92" s="156"/>
      <c r="AW92" s="156"/>
      <c r="AX92" s="156"/>
      <c r="AY92" s="156"/>
      <c r="AZ92" s="156"/>
      <c r="BA92" s="156"/>
      <c r="BB92" s="156"/>
      <c r="BC92" s="156"/>
      <c r="BD92" s="164"/>
      <c r="BE92" s="164"/>
      <c r="BF92" s="164"/>
      <c r="BG92" s="164"/>
      <c r="BH92" s="164"/>
      <c r="BI92" s="164"/>
      <c r="BJ92" s="164"/>
      <c r="BK92" s="164"/>
      <c r="BL92" s="164"/>
      <c r="BM92" s="146"/>
      <c r="BN92" s="147"/>
      <c r="BO92" s="147"/>
      <c r="BP92" s="147"/>
      <c r="BQ92" s="147"/>
      <c r="BR92" s="147"/>
      <c r="BS92" s="147"/>
      <c r="BT92" s="147"/>
      <c r="BU92" s="147"/>
      <c r="BV92" s="147"/>
      <c r="BW92" s="147"/>
      <c r="BX92" s="147"/>
      <c r="BY92" s="148"/>
      <c r="BZ92" s="9"/>
      <c r="CA92" s="19"/>
      <c r="CB92" s="78"/>
      <c r="CC92" s="78"/>
      <c r="CD92" s="78"/>
      <c r="CE92" s="78"/>
      <c r="CF92" s="78"/>
      <c r="CG92" s="78"/>
      <c r="CH92" s="78"/>
      <c r="CI92" s="78"/>
      <c r="CJ92" s="78"/>
      <c r="CK92" s="78"/>
      <c r="CL92" s="78"/>
      <c r="CM92" s="78"/>
      <c r="CN92" s="78"/>
      <c r="CO92" s="79"/>
      <c r="CP92" s="79"/>
      <c r="CQ92" s="79"/>
      <c r="CR92" s="79"/>
      <c r="CS92" s="79"/>
      <c r="CT92" s="79"/>
      <c r="CU92" s="79"/>
      <c r="CV92" s="79"/>
      <c r="CW92" s="79"/>
      <c r="CX92" s="79"/>
      <c r="CY92" s="79"/>
      <c r="CZ92" s="79"/>
      <c r="DA92" s="79"/>
      <c r="DB92" s="9"/>
      <c r="DC92" s="9"/>
      <c r="DD92" s="30"/>
      <c r="DE92" s="24"/>
    </row>
    <row r="93" spans="2:109" s="10" customFormat="1" ht="9" customHeight="1">
      <c r="B93" s="9"/>
      <c r="C93" s="76" t="s">
        <v>37</v>
      </c>
      <c r="D93" s="76"/>
      <c r="E93" s="76"/>
      <c r="F93" s="76"/>
      <c r="G93" s="76"/>
      <c r="H93" s="76"/>
      <c r="I93" s="76"/>
      <c r="J93" s="76"/>
      <c r="K93" s="76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31"/>
      <c r="AD93" s="31"/>
      <c r="AE93" s="31"/>
      <c r="AF93" s="31"/>
      <c r="AG93" s="9"/>
      <c r="AH93" s="164"/>
      <c r="AI93" s="164"/>
      <c r="AJ93" s="164"/>
      <c r="AK93" s="164"/>
      <c r="AL93" s="164"/>
      <c r="AM93" s="164"/>
      <c r="AN93" s="164"/>
      <c r="AO93" s="164"/>
      <c r="AP93" s="16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164"/>
      <c r="BE93" s="164"/>
      <c r="BF93" s="164"/>
      <c r="BG93" s="164"/>
      <c r="BH93" s="164"/>
      <c r="BI93" s="164"/>
      <c r="BJ93" s="164"/>
      <c r="BK93" s="164"/>
      <c r="BL93" s="164"/>
      <c r="BM93" s="149"/>
      <c r="BN93" s="150"/>
      <c r="BO93" s="150"/>
      <c r="BP93" s="150"/>
      <c r="BQ93" s="150"/>
      <c r="BR93" s="150"/>
      <c r="BS93" s="150"/>
      <c r="BT93" s="150"/>
      <c r="BU93" s="150"/>
      <c r="BV93" s="150"/>
      <c r="BW93" s="150"/>
      <c r="BX93" s="150"/>
      <c r="BY93" s="151"/>
      <c r="BZ93" s="9"/>
      <c r="CA93" s="19"/>
      <c r="CB93" s="78"/>
      <c r="CC93" s="78"/>
      <c r="CD93" s="78"/>
      <c r="CE93" s="78"/>
      <c r="CF93" s="78"/>
      <c r="CG93" s="78"/>
      <c r="CH93" s="78"/>
      <c r="CI93" s="78"/>
      <c r="CJ93" s="78"/>
      <c r="CK93" s="78"/>
      <c r="CL93" s="78"/>
      <c r="CM93" s="78"/>
      <c r="CN93" s="78"/>
      <c r="CO93" s="79"/>
      <c r="CP93" s="79"/>
      <c r="CQ93" s="79"/>
      <c r="CR93" s="79"/>
      <c r="CS93" s="79"/>
      <c r="CT93" s="79"/>
      <c r="CU93" s="79"/>
      <c r="CV93" s="79"/>
      <c r="CW93" s="79"/>
      <c r="CX93" s="79"/>
      <c r="CY93" s="79"/>
      <c r="CZ93" s="79"/>
      <c r="DA93" s="79"/>
      <c r="DB93" s="9"/>
      <c r="DC93" s="9"/>
      <c r="DD93" s="20"/>
      <c r="DE93" s="24"/>
    </row>
    <row r="94" spans="2:109" s="10" customFormat="1" ht="9" customHeight="1">
      <c r="B94" s="9"/>
      <c r="C94" s="76"/>
      <c r="D94" s="76"/>
      <c r="E94" s="76"/>
      <c r="F94" s="76"/>
      <c r="G94" s="76"/>
      <c r="H94" s="76"/>
      <c r="I94" s="76"/>
      <c r="J94" s="76"/>
      <c r="K94" s="76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31"/>
      <c r="AD94" s="31"/>
      <c r="AE94" s="31"/>
      <c r="AF94" s="31"/>
      <c r="AG94" s="9"/>
      <c r="AH94" s="170" t="s">
        <v>14</v>
      </c>
      <c r="AI94" s="170"/>
      <c r="AJ94" s="170"/>
      <c r="AK94" s="170"/>
      <c r="AL94" s="170"/>
      <c r="AM94" s="170"/>
      <c r="AN94" s="170"/>
      <c r="AO94" s="170"/>
      <c r="AP94" s="170"/>
      <c r="AQ94" s="165" t="s">
        <v>15</v>
      </c>
      <c r="AR94" s="166"/>
      <c r="AS94" s="166"/>
      <c r="AT94" s="166"/>
      <c r="AU94" s="166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3"/>
      <c r="BI94" s="165" t="str">
        <f>IF($BI$38="","",$BI$38)</f>
        <v/>
      </c>
      <c r="BJ94" s="166"/>
      <c r="BK94" s="166"/>
      <c r="BL94" s="166"/>
      <c r="BM94" s="166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3"/>
      <c r="BZ94" s="9"/>
      <c r="CA94" s="19"/>
      <c r="CB94" s="78" t="s">
        <v>26</v>
      </c>
      <c r="CC94" s="78"/>
      <c r="CD94" s="78"/>
      <c r="CE94" s="78"/>
      <c r="CF94" s="78"/>
      <c r="CG94" s="78"/>
      <c r="CH94" s="78"/>
      <c r="CI94" s="78"/>
      <c r="CJ94" s="78"/>
      <c r="CK94" s="78"/>
      <c r="CL94" s="78"/>
      <c r="CM94" s="78"/>
      <c r="CN94" s="78"/>
      <c r="CO94" s="79" t="str">
        <f>IF($CO$38="","",$CO$38)</f>
        <v/>
      </c>
      <c r="CP94" s="79"/>
      <c r="CQ94" s="79"/>
      <c r="CR94" s="79"/>
      <c r="CS94" s="79"/>
      <c r="CT94" s="79"/>
      <c r="CU94" s="79"/>
      <c r="CV94" s="79"/>
      <c r="CW94" s="79"/>
      <c r="CX94" s="79"/>
      <c r="CY94" s="79"/>
      <c r="CZ94" s="79"/>
      <c r="DA94" s="79"/>
      <c r="DB94" s="9"/>
      <c r="DC94" s="9"/>
      <c r="DD94" s="20"/>
      <c r="DE94" s="24"/>
    </row>
    <row r="95" spans="2:109" ht="9" customHeight="1">
      <c r="B95" s="9"/>
      <c r="C95" s="107" t="str">
        <f>IF(基本情報!$B$11="","",基本情報!$B$11)</f>
        <v/>
      </c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 t="str">
        <f>IF(基本情報!$B$12="","",基本情報!$B$12)</f>
        <v/>
      </c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31"/>
      <c r="AD95" s="31"/>
      <c r="AE95" s="31"/>
      <c r="AF95" s="31"/>
      <c r="AG95" s="9"/>
      <c r="AH95" s="170"/>
      <c r="AI95" s="170"/>
      <c r="AJ95" s="170"/>
      <c r="AK95" s="170"/>
      <c r="AL95" s="170"/>
      <c r="AM95" s="170"/>
      <c r="AN95" s="170"/>
      <c r="AO95" s="170"/>
      <c r="AP95" s="170"/>
      <c r="AQ95" s="167"/>
      <c r="AR95" s="121"/>
      <c r="AS95" s="121"/>
      <c r="AT95" s="121"/>
      <c r="AU95" s="121"/>
      <c r="AV95" s="9"/>
      <c r="AW95" s="9"/>
      <c r="AX95" s="9"/>
      <c r="AY95" s="9"/>
      <c r="AZ95" s="9"/>
      <c r="BA95" s="9"/>
      <c r="BD95" s="159">
        <f>IF($BD$39="","",$BD$39)</f>
        <v>1</v>
      </c>
      <c r="BE95" s="159"/>
      <c r="BF95" s="159"/>
      <c r="BG95" s="159"/>
      <c r="BH95" s="160"/>
      <c r="BI95" s="167"/>
      <c r="BJ95" s="121"/>
      <c r="BK95" s="121"/>
      <c r="BL95" s="121"/>
      <c r="BM95" s="121"/>
      <c r="BN95" s="171" t="str">
        <f>IF($BN$39="","",$BN$39)</f>
        <v/>
      </c>
      <c r="BO95" s="171"/>
      <c r="BP95" s="171"/>
      <c r="BQ95" s="173" t="str">
        <f>IF($BQ$39="","",$BQ$39)</f>
        <v/>
      </c>
      <c r="BR95" s="173"/>
      <c r="BS95" s="173" t="str">
        <f>IF($BS$39="","",$BS$39)</f>
        <v/>
      </c>
      <c r="BT95" s="173"/>
      <c r="BU95" s="159" t="str">
        <f>IF($BU$39="","",$BU$39)</f>
        <v/>
      </c>
      <c r="BV95" s="159"/>
      <c r="BW95" s="159"/>
      <c r="BX95" s="159"/>
      <c r="BY95" s="160"/>
      <c r="BZ95" s="9"/>
      <c r="CA95" s="19"/>
      <c r="CB95" s="78"/>
      <c r="CC95" s="78"/>
      <c r="CD95" s="78"/>
      <c r="CE95" s="78"/>
      <c r="CF95" s="78"/>
      <c r="CG95" s="78"/>
      <c r="CH95" s="78"/>
      <c r="CI95" s="78"/>
      <c r="CJ95" s="78"/>
      <c r="CK95" s="78"/>
      <c r="CL95" s="78"/>
      <c r="CM95" s="78"/>
      <c r="CN95" s="78"/>
      <c r="CO95" s="79"/>
      <c r="CP95" s="79"/>
      <c r="CQ95" s="79"/>
      <c r="CR95" s="79"/>
      <c r="CS95" s="79"/>
      <c r="CT95" s="79"/>
      <c r="CU95" s="79"/>
      <c r="CV95" s="79"/>
      <c r="CW95" s="79"/>
      <c r="CX95" s="79"/>
      <c r="CY95" s="79"/>
      <c r="CZ95" s="79"/>
      <c r="DA95" s="79"/>
      <c r="DB95" s="9"/>
      <c r="DC95" s="9"/>
      <c r="DD95" s="20"/>
      <c r="DE95" s="24"/>
    </row>
    <row r="96" spans="2:109" ht="9" customHeight="1">
      <c r="B96" s="9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31"/>
      <c r="AD96" s="31"/>
      <c r="AE96" s="31"/>
      <c r="AF96" s="31"/>
      <c r="AG96" s="9"/>
      <c r="AH96" s="170"/>
      <c r="AI96" s="170"/>
      <c r="AJ96" s="170"/>
      <c r="AK96" s="170"/>
      <c r="AL96" s="170"/>
      <c r="AM96" s="170"/>
      <c r="AN96" s="170"/>
      <c r="AO96" s="170"/>
      <c r="AP96" s="170"/>
      <c r="AQ96" s="34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6"/>
      <c r="BC96" s="37"/>
      <c r="BD96" s="161"/>
      <c r="BE96" s="161"/>
      <c r="BF96" s="161"/>
      <c r="BG96" s="161"/>
      <c r="BH96" s="162"/>
      <c r="BI96" s="34"/>
      <c r="BJ96" s="35"/>
      <c r="BK96" s="35"/>
      <c r="BL96" s="35"/>
      <c r="BM96" s="35"/>
      <c r="BN96" s="172"/>
      <c r="BO96" s="172"/>
      <c r="BP96" s="172"/>
      <c r="BQ96" s="94"/>
      <c r="BR96" s="94"/>
      <c r="BS96" s="94"/>
      <c r="BT96" s="94"/>
      <c r="BU96" s="161"/>
      <c r="BV96" s="161"/>
      <c r="BW96" s="161"/>
      <c r="BX96" s="161"/>
      <c r="BY96" s="162"/>
      <c r="BZ96" s="9"/>
      <c r="CA96" s="19"/>
      <c r="CB96" s="78" t="s">
        <v>29</v>
      </c>
      <c r="CC96" s="78"/>
      <c r="CD96" s="78"/>
      <c r="CE96" s="78"/>
      <c r="CF96" s="78"/>
      <c r="CG96" s="78"/>
      <c r="CH96" s="78"/>
      <c r="CI96" s="78"/>
      <c r="CJ96" s="78"/>
      <c r="CK96" s="78"/>
      <c r="CL96" s="78"/>
      <c r="CM96" s="78"/>
      <c r="CN96" s="78"/>
      <c r="CO96" s="79" t="str">
        <f>IF($CO$40="","",$CO$40)</f>
        <v/>
      </c>
      <c r="CP96" s="79"/>
      <c r="CQ96" s="79"/>
      <c r="CR96" s="79"/>
      <c r="CS96" s="79"/>
      <c r="CT96" s="79"/>
      <c r="CU96" s="79"/>
      <c r="CV96" s="79"/>
      <c r="CW96" s="79"/>
      <c r="CX96" s="79"/>
      <c r="CY96" s="79"/>
      <c r="CZ96" s="79"/>
      <c r="DA96" s="79"/>
      <c r="DB96" s="9"/>
      <c r="DC96" s="9"/>
      <c r="DD96" s="20"/>
      <c r="DE96" s="24"/>
    </row>
    <row r="97" spans="1:109" ht="9" customHeight="1">
      <c r="A97" s="6"/>
      <c r="B97" s="7"/>
      <c r="C97" s="107" t="s">
        <v>7</v>
      </c>
      <c r="D97" s="107"/>
      <c r="E97" s="107"/>
      <c r="F97" s="107"/>
      <c r="G97" s="107"/>
      <c r="H97" s="107"/>
      <c r="I97" s="107"/>
      <c r="J97" s="107" t="str">
        <f>IF(基本情報!$B$13="","",基本情報!$B$13)</f>
        <v/>
      </c>
      <c r="K97" s="107"/>
      <c r="L97" s="107"/>
      <c r="M97" s="107"/>
      <c r="N97" s="107" t="s">
        <v>6</v>
      </c>
      <c r="O97" s="107"/>
      <c r="P97" s="107"/>
      <c r="Q97" s="107"/>
      <c r="R97" s="107"/>
      <c r="S97" s="107"/>
      <c r="T97" s="107" t="str">
        <f>IF(基本情報!$B$14="","",基本情報!$B$14)</f>
        <v/>
      </c>
      <c r="U97" s="107"/>
      <c r="V97" s="107"/>
      <c r="W97" s="107"/>
      <c r="X97" s="107"/>
      <c r="Y97" s="107"/>
      <c r="Z97" s="107"/>
      <c r="AA97" s="107"/>
      <c r="AB97" s="107"/>
      <c r="AC97" s="7"/>
      <c r="AD97" s="7"/>
      <c r="AE97" s="7"/>
      <c r="AF97" s="7"/>
      <c r="AG97" s="7"/>
      <c r="AH97" s="38"/>
      <c r="AI97" s="38"/>
      <c r="AJ97" s="38"/>
      <c r="AK97" s="38"/>
      <c r="AL97" s="38"/>
      <c r="AM97" s="38"/>
      <c r="AN97" s="38"/>
      <c r="AO97" s="38"/>
      <c r="AP97" s="38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22"/>
      <c r="BD97" s="22"/>
      <c r="BE97" s="22"/>
      <c r="BF97" s="22"/>
      <c r="BG97" s="22"/>
      <c r="BH97" s="22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9"/>
      <c r="CA97" s="19"/>
      <c r="CB97" s="78"/>
      <c r="CC97" s="78"/>
      <c r="CD97" s="78"/>
      <c r="CE97" s="78"/>
      <c r="CF97" s="78"/>
      <c r="CG97" s="78"/>
      <c r="CH97" s="78"/>
      <c r="CI97" s="78"/>
      <c r="CJ97" s="78"/>
      <c r="CK97" s="78"/>
      <c r="CL97" s="78"/>
      <c r="CM97" s="78"/>
      <c r="CN97" s="78"/>
      <c r="CO97" s="79"/>
      <c r="CP97" s="79"/>
      <c r="CQ97" s="79"/>
      <c r="CR97" s="79"/>
      <c r="CS97" s="79"/>
      <c r="CT97" s="79"/>
      <c r="CU97" s="79"/>
      <c r="CV97" s="79"/>
      <c r="CW97" s="79"/>
      <c r="CX97" s="79"/>
      <c r="CY97" s="79"/>
      <c r="CZ97" s="79"/>
      <c r="DA97" s="79"/>
      <c r="DB97" s="9"/>
      <c r="DC97" s="9"/>
      <c r="DD97" s="20"/>
      <c r="DE97" s="20"/>
    </row>
    <row r="98" spans="1:109" ht="9" customHeight="1">
      <c r="B98" s="7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9"/>
      <c r="AD98" s="9"/>
      <c r="AE98" s="9"/>
      <c r="AF98" s="9"/>
      <c r="AG98" s="9"/>
      <c r="AH98" s="174" t="s">
        <v>60</v>
      </c>
      <c r="AI98" s="175"/>
      <c r="AJ98" s="175"/>
      <c r="AK98" s="175"/>
      <c r="AL98" s="175"/>
      <c r="AM98" s="175"/>
      <c r="AN98" s="175"/>
      <c r="AO98" s="175"/>
      <c r="AP98" s="175"/>
      <c r="AQ98" s="175"/>
      <c r="AR98" s="175"/>
      <c r="AS98" s="175"/>
      <c r="AT98" s="175"/>
      <c r="AU98" s="175"/>
      <c r="AV98" s="175"/>
      <c r="AW98" s="175"/>
      <c r="AX98" s="175"/>
      <c r="AY98" s="175"/>
      <c r="AZ98" s="175"/>
      <c r="BA98" s="175"/>
      <c r="BB98" s="175"/>
      <c r="BC98" s="175"/>
      <c r="BD98" s="40"/>
      <c r="BE98" s="40"/>
      <c r="BF98" s="40"/>
      <c r="BG98" s="40"/>
      <c r="BH98" s="40"/>
      <c r="BI98" s="32"/>
      <c r="BJ98" s="32"/>
      <c r="BK98" s="32"/>
      <c r="BL98" s="32"/>
      <c r="BM98" s="32"/>
      <c r="BN98" s="32"/>
      <c r="BO98" s="32"/>
      <c r="BP98" s="32"/>
      <c r="BQ98" s="32"/>
      <c r="BR98" s="40"/>
      <c r="BS98" s="40"/>
      <c r="BT98" s="40"/>
      <c r="BU98" s="40"/>
      <c r="BV98" s="40"/>
      <c r="BW98" s="40"/>
      <c r="BX98" s="32"/>
      <c r="BY98" s="33"/>
      <c r="BZ98" s="9"/>
      <c r="CA98" s="9"/>
      <c r="CB98" s="78"/>
      <c r="CC98" s="78"/>
      <c r="CD98" s="78"/>
      <c r="CE98" s="78"/>
      <c r="CF98" s="78"/>
      <c r="CG98" s="78"/>
      <c r="CH98" s="78"/>
      <c r="CI98" s="78"/>
      <c r="CJ98" s="78"/>
      <c r="CK98" s="78"/>
      <c r="CL98" s="78"/>
      <c r="CM98" s="78"/>
      <c r="CN98" s="78"/>
      <c r="CO98" s="79"/>
      <c r="CP98" s="79"/>
      <c r="CQ98" s="79"/>
      <c r="CR98" s="79"/>
      <c r="CS98" s="79"/>
      <c r="CT98" s="79"/>
      <c r="CU98" s="79"/>
      <c r="CV98" s="79"/>
      <c r="CW98" s="79"/>
      <c r="CX98" s="79"/>
      <c r="CY98" s="79"/>
      <c r="CZ98" s="79"/>
      <c r="DA98" s="79"/>
      <c r="DB98" s="9"/>
      <c r="DC98" s="9"/>
      <c r="DD98" s="20"/>
      <c r="DE98" s="20"/>
    </row>
    <row r="99" spans="1:109" s="10" customFormat="1" ht="9" customHeight="1">
      <c r="B99" s="11"/>
      <c r="C99" s="107" t="s">
        <v>38</v>
      </c>
      <c r="D99" s="107"/>
      <c r="E99" s="107"/>
      <c r="F99" s="107"/>
      <c r="G99" s="107"/>
      <c r="H99" s="107"/>
      <c r="I99" s="107"/>
      <c r="J99" s="107" t="str">
        <f>IF(基本情報!$B$15="","",基本情報!$B$15)</f>
        <v/>
      </c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9"/>
      <c r="AD99" s="9"/>
      <c r="AE99" s="9"/>
      <c r="AF99" s="9"/>
      <c r="AG99" s="9"/>
      <c r="AH99" s="176"/>
      <c r="AI99" s="177"/>
      <c r="AJ99" s="177"/>
      <c r="AK99" s="177"/>
      <c r="AL99" s="177"/>
      <c r="AM99" s="177"/>
      <c r="AN99" s="177"/>
      <c r="AO99" s="177"/>
      <c r="AP99" s="177"/>
      <c r="AQ99" s="177"/>
      <c r="AR99" s="177"/>
      <c r="AS99" s="177"/>
      <c r="AT99" s="177"/>
      <c r="AU99" s="177"/>
      <c r="AV99" s="177"/>
      <c r="AW99" s="177"/>
      <c r="AX99" s="177"/>
      <c r="AY99" s="177"/>
      <c r="AZ99" s="177"/>
      <c r="BA99" s="177"/>
      <c r="BB99" s="177"/>
      <c r="BC99" s="177"/>
      <c r="BI99" s="7"/>
      <c r="BJ99" s="7"/>
      <c r="BK99" s="7"/>
      <c r="BL99" s="7"/>
      <c r="BM99" s="7"/>
      <c r="BN99" s="7"/>
      <c r="BO99" s="9"/>
      <c r="BP99" s="9"/>
      <c r="BQ99" s="9"/>
      <c r="BX99" s="9"/>
      <c r="BY99" s="41"/>
      <c r="BZ99" s="9"/>
      <c r="CA99" s="9"/>
      <c r="CB99" s="78" t="str">
        <f>IF($CB$43="","",$CB$43)</f>
        <v/>
      </c>
      <c r="CC99" s="78"/>
      <c r="CD99" s="78"/>
      <c r="CE99" s="78"/>
      <c r="CF99" s="78"/>
      <c r="CG99" s="78"/>
      <c r="CH99" s="78"/>
      <c r="CI99" s="78"/>
      <c r="CJ99" s="78"/>
      <c r="CK99" s="78"/>
      <c r="CL99" s="78"/>
      <c r="CM99" s="78"/>
      <c r="CN99" s="78"/>
      <c r="CO99" s="79" t="str">
        <f>IF($CO$43="","",$CO$43)</f>
        <v/>
      </c>
      <c r="CP99" s="79"/>
      <c r="CQ99" s="79"/>
      <c r="CR99" s="79"/>
      <c r="CS99" s="79"/>
      <c r="CT99" s="79"/>
      <c r="CU99" s="79"/>
      <c r="CV99" s="79"/>
      <c r="CW99" s="79"/>
      <c r="CX99" s="79"/>
      <c r="CY99" s="79"/>
      <c r="CZ99" s="79"/>
      <c r="DA99" s="79"/>
      <c r="DB99" s="9"/>
      <c r="DC99" s="9"/>
      <c r="DD99" s="20"/>
      <c r="DE99" s="20"/>
    </row>
    <row r="100" spans="1:109" s="10" customFormat="1" ht="18" customHeight="1">
      <c r="B100" s="9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9"/>
      <c r="AD100" s="9"/>
      <c r="AE100" s="9"/>
      <c r="AF100" s="9"/>
      <c r="AG100" s="9"/>
      <c r="AH100" s="178" t="s">
        <v>172</v>
      </c>
      <c r="AI100" s="179"/>
      <c r="AJ100" s="179"/>
      <c r="AK100" s="179"/>
      <c r="AL100" s="179"/>
      <c r="AM100" s="179"/>
      <c r="AN100" s="179"/>
      <c r="AO100" s="179"/>
      <c r="AP100" s="179"/>
      <c r="AQ100" s="179"/>
      <c r="AR100" s="179"/>
      <c r="AS100" s="179"/>
      <c r="AT100" s="179"/>
      <c r="AU100" s="179"/>
      <c r="AV100" s="179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42"/>
      <c r="BL100" s="168" t="str">
        <f>IF($BL$44="","",$BL$44)</f>
        <v/>
      </c>
      <c r="BM100" s="168"/>
      <c r="BN100" s="168"/>
      <c r="BO100" s="168"/>
      <c r="BP100" s="168"/>
      <c r="BQ100" s="168"/>
      <c r="BR100" s="168"/>
      <c r="BS100" s="168"/>
      <c r="BT100" s="168"/>
      <c r="BU100" s="168"/>
      <c r="BV100" s="168"/>
      <c r="BW100" s="168"/>
      <c r="BX100" s="168"/>
      <c r="BY100" s="184"/>
      <c r="BZ100" s="9"/>
      <c r="CA100" s="9"/>
      <c r="CB100" s="78"/>
      <c r="CC100" s="78"/>
      <c r="CD100" s="78"/>
      <c r="CE100" s="78"/>
      <c r="CF100" s="78"/>
      <c r="CG100" s="78"/>
      <c r="CH100" s="78"/>
      <c r="CI100" s="78"/>
      <c r="CJ100" s="78"/>
      <c r="CK100" s="78"/>
      <c r="CL100" s="78"/>
      <c r="CM100" s="78"/>
      <c r="CN100" s="78"/>
      <c r="CO100" s="79"/>
      <c r="CP100" s="79"/>
      <c r="CQ100" s="79"/>
      <c r="CR100" s="79"/>
      <c r="CS100" s="79"/>
      <c r="CT100" s="79"/>
      <c r="CU100" s="79"/>
      <c r="CV100" s="79"/>
      <c r="CW100" s="79"/>
      <c r="CX100" s="79"/>
      <c r="CY100" s="79"/>
      <c r="CZ100" s="79"/>
      <c r="DA100" s="79"/>
      <c r="DB100" s="9"/>
      <c r="DC100" s="9"/>
      <c r="DD100" s="19"/>
      <c r="DE100" s="19"/>
    </row>
    <row r="101" spans="1:109" s="10" customFormat="1" ht="18" customHeight="1">
      <c r="B101" s="9"/>
      <c r="C101" s="11"/>
      <c r="D101" s="11"/>
      <c r="E101" s="11"/>
      <c r="F101" s="11"/>
      <c r="G101" s="11"/>
      <c r="H101" s="11"/>
      <c r="I101" s="11"/>
      <c r="J101" s="11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43"/>
      <c r="BZ101" s="9"/>
      <c r="CA101" s="9"/>
      <c r="CW101" s="44"/>
      <c r="CX101" s="44"/>
      <c r="CY101" s="21"/>
      <c r="CZ101" s="44"/>
      <c r="DA101" s="44"/>
      <c r="DB101" s="9"/>
      <c r="DC101" s="9"/>
      <c r="DD101" s="19"/>
      <c r="DE101" s="19"/>
    </row>
    <row r="102" spans="1:109" s="10" customFormat="1" ht="9" customHeight="1">
      <c r="B102" s="12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DB102" s="9"/>
      <c r="DC102" s="9"/>
      <c r="DD102" s="19"/>
      <c r="DE102" s="19"/>
    </row>
    <row r="103" spans="1:109" s="10" customFormat="1" ht="9" customHeight="1">
      <c r="B103" s="12"/>
      <c r="C103" s="73" t="s">
        <v>95</v>
      </c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45"/>
      <c r="S103" s="45"/>
      <c r="T103" s="45"/>
      <c r="U103" s="45"/>
      <c r="V103" s="45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  <c r="BM103" s="46"/>
      <c r="BN103" s="46"/>
      <c r="BO103" s="46"/>
      <c r="BP103" s="46"/>
      <c r="BQ103" s="46"/>
      <c r="BR103" s="46"/>
      <c r="BS103" s="46"/>
      <c r="BT103" s="46"/>
      <c r="BU103" s="46"/>
      <c r="BV103" s="46"/>
      <c r="BW103" s="46"/>
      <c r="BX103" s="46"/>
      <c r="BY103" s="46"/>
      <c r="BZ103" s="46"/>
      <c r="CA103" s="46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8"/>
      <c r="DB103" s="9"/>
      <c r="DC103" s="9"/>
      <c r="DD103" s="19"/>
      <c r="DE103" s="19"/>
    </row>
    <row r="104" spans="1:109" s="10" customFormat="1" ht="9" customHeight="1">
      <c r="B104" s="12"/>
      <c r="C104" s="75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11"/>
      <c r="S104" s="11"/>
      <c r="T104" s="11"/>
      <c r="U104" s="11"/>
      <c r="V104" s="11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49"/>
      <c r="DB104" s="9"/>
      <c r="DC104" s="9"/>
    </row>
    <row r="105" spans="1:109" s="10" customFormat="1" ht="9" customHeight="1">
      <c r="B105" s="12"/>
      <c r="C105" s="50"/>
      <c r="D105" s="72" t="str">
        <f>IF(DD32="竣工払","商店払対象外です。竣工払となるので本社へ提出してください。","")</f>
        <v/>
      </c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49"/>
      <c r="DB105" s="9"/>
      <c r="DC105" s="9"/>
    </row>
    <row r="106" spans="1:109" s="10" customFormat="1" ht="9" customHeight="1">
      <c r="B106" s="12"/>
      <c r="C106" s="50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49"/>
      <c r="DB106" s="9"/>
      <c r="DC106" s="9"/>
    </row>
    <row r="107" spans="1:109" s="10" customFormat="1" ht="9" customHeight="1">
      <c r="B107" s="12"/>
      <c r="C107" s="50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/>
      <c r="CD107" s="72"/>
      <c r="CE107" s="72"/>
      <c r="CF107" s="72"/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49"/>
      <c r="DB107" s="9"/>
    </row>
    <row r="108" spans="1:109" s="10" customFormat="1" ht="9" customHeight="1">
      <c r="B108" s="12"/>
      <c r="C108" s="51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49"/>
      <c r="DB108" s="9"/>
    </row>
    <row r="109" spans="1:109" s="10" customFormat="1" ht="9" customHeight="1">
      <c r="B109" s="9"/>
      <c r="C109" s="50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  <c r="BL109" s="67"/>
      <c r="BM109" s="67"/>
      <c r="BN109" s="67"/>
      <c r="BO109" s="67"/>
      <c r="BP109" s="67"/>
      <c r="BQ109" s="67"/>
      <c r="BR109" s="67"/>
      <c r="BS109" s="67"/>
      <c r="BT109" s="67"/>
      <c r="BU109" s="67"/>
      <c r="BV109" s="67"/>
      <c r="BW109" s="67"/>
      <c r="BX109" s="67"/>
      <c r="BY109" s="67"/>
      <c r="BZ109" s="67"/>
      <c r="CA109" s="67"/>
      <c r="CB109" s="67"/>
      <c r="CC109" s="67"/>
      <c r="CD109" s="67"/>
      <c r="CE109" s="67"/>
      <c r="CF109" s="67"/>
      <c r="CG109" s="67"/>
      <c r="CH109" s="67"/>
      <c r="CI109" s="67"/>
      <c r="CJ109" s="67"/>
      <c r="CK109" s="67"/>
      <c r="CL109" s="67"/>
      <c r="CM109" s="67"/>
      <c r="CN109" s="67"/>
      <c r="CO109" s="67"/>
      <c r="CP109" s="67"/>
      <c r="CQ109" s="67"/>
      <c r="CR109" s="67"/>
      <c r="CS109" s="67"/>
      <c r="CT109" s="67"/>
      <c r="CU109" s="67"/>
      <c r="CV109" s="67"/>
      <c r="CW109" s="67"/>
      <c r="CX109" s="67"/>
      <c r="CY109" s="67"/>
      <c r="CZ109" s="9"/>
      <c r="DA109" s="49"/>
      <c r="DB109" s="9"/>
    </row>
    <row r="110" spans="1:109" s="10" customFormat="1" ht="9" customHeight="1">
      <c r="B110" s="9"/>
      <c r="C110" s="52"/>
      <c r="D110" s="53"/>
      <c r="E110" s="53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5"/>
      <c r="AE110" s="55"/>
      <c r="AF110" s="55"/>
      <c r="AG110" s="55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4"/>
      <c r="BT110" s="54"/>
      <c r="BU110" s="54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4"/>
      <c r="CG110" s="54"/>
      <c r="CH110" s="54"/>
      <c r="CI110" s="54"/>
      <c r="CJ110" s="54"/>
      <c r="CK110" s="54"/>
      <c r="CL110" s="54"/>
      <c r="CM110" s="54"/>
      <c r="CN110" s="54"/>
      <c r="CO110" s="54"/>
      <c r="CP110" s="54"/>
      <c r="CQ110" s="54"/>
      <c r="CR110" s="54"/>
      <c r="CS110" s="54"/>
      <c r="CT110" s="54"/>
      <c r="CU110" s="54"/>
      <c r="CV110" s="54"/>
      <c r="CW110" s="54"/>
      <c r="CX110" s="71"/>
      <c r="CY110" s="71"/>
      <c r="CZ110" s="54"/>
      <c r="DA110" s="57"/>
      <c r="DB110" s="9"/>
    </row>
    <row r="111" spans="1:109" s="10" customFormat="1" ht="18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22"/>
      <c r="AE111" s="22"/>
      <c r="AF111" s="22"/>
      <c r="AG111" s="22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27" t="s">
        <v>39</v>
      </c>
    </row>
    <row r="113" spans="1:109" ht="9" customHeight="1">
      <c r="A113" s="6"/>
      <c r="B113" s="124" t="s">
        <v>10</v>
      </c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125" t="s">
        <v>54</v>
      </c>
      <c r="AU113" s="125"/>
      <c r="AV113" s="125"/>
      <c r="AW113" s="125"/>
      <c r="AX113" s="125"/>
      <c r="AY113" s="125"/>
      <c r="AZ113" s="125"/>
      <c r="BA113" s="125"/>
      <c r="BB113" s="125"/>
      <c r="BC113" s="125"/>
      <c r="BD113" s="125"/>
      <c r="BE113" s="125"/>
      <c r="BF113" s="125"/>
      <c r="BG113" s="125"/>
      <c r="BH113" s="125"/>
      <c r="BI113" s="125"/>
      <c r="BJ113" s="125"/>
      <c r="BK113" s="125"/>
      <c r="BL113" s="7"/>
      <c r="BM113" s="7"/>
      <c r="BN113" s="7"/>
      <c r="BO113" s="8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127" t="s">
        <v>2</v>
      </c>
      <c r="CK113" s="127"/>
      <c r="CL113" s="127"/>
      <c r="CM113" s="127"/>
      <c r="CN113" s="127"/>
      <c r="CO113" s="127"/>
      <c r="CP113" s="127"/>
      <c r="CQ113" s="128" t="str">
        <f>IF(基本情報!$B$3="","",基本情報!$B$3)</f>
        <v/>
      </c>
      <c r="CR113" s="129"/>
      <c r="CS113" s="111" t="str">
        <f>IF(基本情報!$C$3="","",基本情報!$C$3)</f>
        <v/>
      </c>
      <c r="CT113" s="112"/>
      <c r="CU113" s="111" t="str">
        <f>IF(基本情報!$D$3="","",基本情報!$D$3)</f>
        <v/>
      </c>
      <c r="CV113" s="112"/>
      <c r="CW113" s="111" t="str">
        <f>IF(基本情報!$E$3="","",基本情報!$E$3)</f>
        <v/>
      </c>
      <c r="CX113" s="112"/>
      <c r="CY113" s="111" t="str">
        <f>IF(基本情報!$F$3="","",基本情報!$F$3)</f>
        <v/>
      </c>
      <c r="CZ113" s="112"/>
      <c r="DA113" s="111" t="str">
        <f>IF(基本情報!$G$3="","",基本情報!$G$3)</f>
        <v/>
      </c>
      <c r="DB113" s="117"/>
    </row>
    <row r="114" spans="1:109" ht="9" customHeight="1"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125"/>
      <c r="AU114" s="125"/>
      <c r="AV114" s="125"/>
      <c r="AW114" s="125"/>
      <c r="AX114" s="125"/>
      <c r="AY114" s="125"/>
      <c r="AZ114" s="125"/>
      <c r="BA114" s="125"/>
      <c r="BB114" s="125"/>
      <c r="BC114" s="125"/>
      <c r="BD114" s="125"/>
      <c r="BE114" s="125"/>
      <c r="BF114" s="125"/>
      <c r="BG114" s="125"/>
      <c r="BH114" s="125"/>
      <c r="BI114" s="125"/>
      <c r="BJ114" s="125"/>
      <c r="BK114" s="125"/>
      <c r="BL114" s="7"/>
      <c r="BM114" s="7"/>
      <c r="BN114" s="7"/>
      <c r="BO114" s="7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127"/>
      <c r="CK114" s="127"/>
      <c r="CL114" s="127"/>
      <c r="CM114" s="127"/>
      <c r="CN114" s="127"/>
      <c r="CO114" s="127"/>
      <c r="CP114" s="127"/>
      <c r="CQ114" s="130"/>
      <c r="CR114" s="131"/>
      <c r="CS114" s="113"/>
      <c r="CT114" s="114"/>
      <c r="CU114" s="113"/>
      <c r="CV114" s="114"/>
      <c r="CW114" s="113"/>
      <c r="CX114" s="114"/>
      <c r="CY114" s="113"/>
      <c r="CZ114" s="114"/>
      <c r="DA114" s="113"/>
      <c r="DB114" s="118"/>
    </row>
    <row r="115" spans="1:109" s="10" customFormat="1" ht="9" customHeight="1" thickBo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  <c r="BI115" s="126"/>
      <c r="BJ115" s="126"/>
      <c r="BK115" s="126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127"/>
      <c r="CK115" s="127"/>
      <c r="CL115" s="127"/>
      <c r="CM115" s="127"/>
      <c r="CN115" s="127"/>
      <c r="CO115" s="127"/>
      <c r="CP115" s="127"/>
      <c r="CQ115" s="132"/>
      <c r="CR115" s="133"/>
      <c r="CS115" s="115"/>
      <c r="CT115" s="116"/>
      <c r="CU115" s="115"/>
      <c r="CV115" s="116"/>
      <c r="CW115" s="115"/>
      <c r="CX115" s="116"/>
      <c r="CY115" s="115"/>
      <c r="CZ115" s="116"/>
      <c r="DA115" s="115"/>
      <c r="DB115" s="119"/>
    </row>
    <row r="116" spans="1:109" s="10" customFormat="1" ht="9" customHeight="1" thickTop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120" t="s">
        <v>1</v>
      </c>
      <c r="AU116" s="120"/>
      <c r="AV116" s="120"/>
      <c r="AW116" s="120"/>
      <c r="AX116" s="120"/>
      <c r="AY116" s="120"/>
      <c r="AZ116" s="120"/>
      <c r="BA116" s="120"/>
      <c r="BB116" s="120"/>
      <c r="BC116" s="120"/>
      <c r="BD116" s="120"/>
      <c r="BE116" s="120"/>
      <c r="BF116" s="120"/>
      <c r="BG116" s="120"/>
      <c r="BH116" s="120"/>
      <c r="BI116" s="120"/>
      <c r="BJ116" s="120"/>
      <c r="BK116" s="120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DB116" s="9"/>
    </row>
    <row r="117" spans="1:109" s="10" customFormat="1" ht="9" customHeight="1">
      <c r="B117" s="9"/>
      <c r="C117" s="122" t="s">
        <v>12</v>
      </c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  <c r="U117" s="122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  <c r="BD117" s="121"/>
      <c r="BE117" s="121"/>
      <c r="BF117" s="121"/>
      <c r="BG117" s="121"/>
      <c r="BH117" s="121"/>
      <c r="BI117" s="121"/>
      <c r="BJ117" s="121"/>
      <c r="BK117" s="121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DB117" s="9"/>
      <c r="DC117" s="9"/>
      <c r="DD117" s="9"/>
      <c r="DE117" s="9"/>
    </row>
    <row r="118" spans="1:109" s="10" customFormat="1" ht="18" customHeight="1">
      <c r="B118" s="9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168" t="str">
        <f>IF($CN$7="","",$CN$7)</f>
        <v/>
      </c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CZ118" s="168"/>
      <c r="DA118" s="168"/>
      <c r="DB118" s="9"/>
      <c r="DC118" s="9"/>
      <c r="DE118" s="9"/>
    </row>
    <row r="119" spans="1:109" s="10" customFormat="1" ht="9" customHeight="1">
      <c r="B119" s="12"/>
      <c r="C119" s="88" t="str">
        <f>IF($C$8="","",$C$8)</f>
        <v/>
      </c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 t="s">
        <v>4</v>
      </c>
      <c r="W119" s="88"/>
      <c r="X119" s="88"/>
      <c r="Y119" s="88"/>
      <c r="Z119" s="88"/>
      <c r="AA119" s="88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13"/>
      <c r="DE119" s="9"/>
    </row>
    <row r="120" spans="1:109" s="10" customFormat="1" ht="9" customHeight="1">
      <c r="B120" s="12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13"/>
      <c r="DE120" s="9"/>
    </row>
    <row r="121" spans="1:109" s="10" customFormat="1" ht="9" customHeight="1">
      <c r="B121" s="12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CA121" s="9"/>
      <c r="CB121" s="90" t="s">
        <v>32</v>
      </c>
      <c r="CC121" s="91"/>
      <c r="CD121" s="91"/>
      <c r="CE121" s="91"/>
      <c r="CF121" s="91"/>
      <c r="CG121" s="91"/>
      <c r="CH121" s="91"/>
      <c r="CI121" s="91"/>
      <c r="CJ121" s="91"/>
      <c r="CK121" s="91"/>
      <c r="CL121" s="91"/>
      <c r="CM121" s="91"/>
      <c r="CN121" s="91"/>
      <c r="CO121" s="91"/>
      <c r="CP121" s="91"/>
      <c r="CQ121" s="91"/>
      <c r="CR121" s="91"/>
      <c r="CS121" s="91"/>
      <c r="CT121" s="91"/>
      <c r="CU121" s="91"/>
      <c r="CV121" s="91"/>
      <c r="CW121" s="91"/>
      <c r="CX121" s="91"/>
      <c r="CY121" s="91"/>
      <c r="CZ121" s="91"/>
      <c r="DA121" s="92"/>
      <c r="DB121" s="9"/>
      <c r="DC121" s="9"/>
      <c r="DD121" s="13"/>
      <c r="DE121" s="9"/>
    </row>
    <row r="122" spans="1:109" s="10" customFormat="1" ht="9" customHeight="1">
      <c r="B122" s="12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5"/>
      <c r="W122" s="15"/>
      <c r="X122" s="15"/>
      <c r="Y122" s="15"/>
      <c r="Z122" s="15"/>
      <c r="AA122" s="15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CA122" s="9"/>
      <c r="CB122" s="93"/>
      <c r="CC122" s="94"/>
      <c r="CD122" s="94"/>
      <c r="CE122" s="94"/>
      <c r="CF122" s="94"/>
      <c r="CG122" s="94"/>
      <c r="CH122" s="94"/>
      <c r="CI122" s="94"/>
      <c r="CJ122" s="94"/>
      <c r="CK122" s="94"/>
      <c r="CL122" s="94"/>
      <c r="CM122" s="94"/>
      <c r="CN122" s="94"/>
      <c r="CO122" s="94"/>
      <c r="CP122" s="94"/>
      <c r="CQ122" s="94"/>
      <c r="CR122" s="94"/>
      <c r="CS122" s="94"/>
      <c r="CT122" s="94"/>
      <c r="CU122" s="94"/>
      <c r="CV122" s="94"/>
      <c r="CW122" s="94"/>
      <c r="CX122" s="94"/>
      <c r="CY122" s="94"/>
      <c r="CZ122" s="94"/>
      <c r="DA122" s="95"/>
      <c r="DB122" s="9"/>
      <c r="DC122" s="9"/>
      <c r="DD122" s="13"/>
      <c r="DE122" s="9"/>
    </row>
    <row r="123" spans="1:109" s="10" customFormat="1" ht="9" customHeight="1">
      <c r="B123" s="12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CA123" s="9"/>
      <c r="CB123" s="96" t="str">
        <f>IF($CB$12="","",$CB$12)</f>
        <v/>
      </c>
      <c r="CC123" s="97"/>
      <c r="CD123" s="97"/>
      <c r="CE123" s="97"/>
      <c r="CF123" s="97"/>
      <c r="CG123" s="97"/>
      <c r="CH123" s="97"/>
      <c r="CI123" s="97"/>
      <c r="CJ123" s="97"/>
      <c r="CK123" s="97"/>
      <c r="CL123" s="97"/>
      <c r="CM123" s="97"/>
      <c r="CN123" s="97"/>
      <c r="CO123" s="97"/>
      <c r="CP123" s="97"/>
      <c r="CQ123" s="97"/>
      <c r="CR123" s="97"/>
      <c r="CS123" s="97"/>
      <c r="CT123" s="97"/>
      <c r="CU123" s="97"/>
      <c r="CV123" s="97"/>
      <c r="CW123" s="97"/>
      <c r="CX123" s="97"/>
      <c r="CY123" s="97"/>
      <c r="CZ123" s="97"/>
      <c r="DA123" s="98"/>
      <c r="DB123" s="9"/>
      <c r="DC123" s="9"/>
      <c r="DD123" s="13"/>
      <c r="DE123" s="9"/>
    </row>
    <row r="124" spans="1:109" s="10" customFormat="1" ht="9" customHeight="1">
      <c r="B124" s="12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CA124" s="9"/>
      <c r="CB124" s="99"/>
      <c r="CC124" s="100"/>
      <c r="CD124" s="100"/>
      <c r="CE124" s="100"/>
      <c r="CF124" s="100"/>
      <c r="CG124" s="100"/>
      <c r="CH124" s="100"/>
      <c r="CI124" s="100"/>
      <c r="CJ124" s="100"/>
      <c r="CK124" s="100"/>
      <c r="CL124" s="100"/>
      <c r="CM124" s="100"/>
      <c r="CN124" s="100"/>
      <c r="CO124" s="100"/>
      <c r="CP124" s="100"/>
      <c r="CQ124" s="100"/>
      <c r="CR124" s="100"/>
      <c r="CS124" s="100"/>
      <c r="CT124" s="100"/>
      <c r="CU124" s="100"/>
      <c r="CV124" s="100"/>
      <c r="CW124" s="100"/>
      <c r="CX124" s="100"/>
      <c r="CY124" s="100"/>
      <c r="CZ124" s="100"/>
      <c r="DA124" s="101"/>
      <c r="DB124" s="9"/>
      <c r="DC124" s="9"/>
      <c r="DD124" s="13"/>
      <c r="DE124" s="9"/>
    </row>
    <row r="125" spans="1:109" s="10" customFormat="1" ht="9" customHeight="1">
      <c r="B125" s="12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CA125" s="9"/>
      <c r="CB125" s="102"/>
      <c r="CC125" s="103"/>
      <c r="CD125" s="103"/>
      <c r="CE125" s="103"/>
      <c r="CF125" s="103"/>
      <c r="CG125" s="103"/>
      <c r="CH125" s="103"/>
      <c r="CI125" s="103"/>
      <c r="CJ125" s="103"/>
      <c r="CK125" s="103"/>
      <c r="CL125" s="103"/>
      <c r="CM125" s="103"/>
      <c r="CN125" s="103"/>
      <c r="CO125" s="103"/>
      <c r="CP125" s="103"/>
      <c r="CQ125" s="103"/>
      <c r="CR125" s="103"/>
      <c r="CS125" s="103"/>
      <c r="CT125" s="103"/>
      <c r="CU125" s="103"/>
      <c r="CV125" s="103"/>
      <c r="CW125" s="103"/>
      <c r="CX125" s="103"/>
      <c r="CY125" s="103"/>
      <c r="CZ125" s="103"/>
      <c r="DA125" s="104"/>
      <c r="DB125" s="9"/>
      <c r="DC125" s="9"/>
      <c r="DD125" s="13"/>
      <c r="DE125" s="9"/>
    </row>
    <row r="126" spans="1:109" s="10" customFormat="1" ht="9" customHeight="1">
      <c r="B126" s="12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CA126" s="9"/>
      <c r="CB126" s="105" t="str">
        <f>IF($CB$15="","",$CB$15)</f>
        <v/>
      </c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5"/>
      <c r="CM126" s="105"/>
      <c r="CN126" s="105"/>
      <c r="CO126" s="105"/>
      <c r="CP126" s="105"/>
      <c r="CQ126" s="105"/>
      <c r="CR126" s="105"/>
      <c r="CS126" s="105"/>
      <c r="CT126" s="105"/>
      <c r="CU126" s="105"/>
      <c r="CV126" s="105"/>
      <c r="CW126" s="105"/>
      <c r="CX126" s="105"/>
      <c r="CY126" s="105"/>
      <c r="CZ126" s="105"/>
      <c r="DA126" s="105"/>
      <c r="DB126" s="9"/>
      <c r="DC126" s="9"/>
      <c r="DD126" s="13"/>
      <c r="DE126" s="9"/>
    </row>
    <row r="127" spans="1:109" s="10" customFormat="1" ht="9" customHeight="1">
      <c r="B127" s="12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CA127" s="9"/>
      <c r="CB127" s="106"/>
      <c r="CC127" s="106"/>
      <c r="CD127" s="106"/>
      <c r="CE127" s="106"/>
      <c r="CF127" s="106"/>
      <c r="CG127" s="106"/>
      <c r="CH127" s="106"/>
      <c r="CI127" s="106"/>
      <c r="CJ127" s="106"/>
      <c r="CK127" s="106"/>
      <c r="CL127" s="106"/>
      <c r="CM127" s="106"/>
      <c r="CN127" s="106"/>
      <c r="CO127" s="106"/>
      <c r="CP127" s="106"/>
      <c r="CQ127" s="106"/>
      <c r="CR127" s="106"/>
      <c r="CS127" s="106"/>
      <c r="CT127" s="106"/>
      <c r="CU127" s="106"/>
      <c r="CV127" s="106"/>
      <c r="CW127" s="106"/>
      <c r="CX127" s="106"/>
      <c r="CY127" s="106"/>
      <c r="CZ127" s="106"/>
      <c r="DA127" s="106"/>
      <c r="DB127" s="9"/>
      <c r="DC127" s="9"/>
      <c r="DD127" s="13"/>
      <c r="DE127" s="9"/>
    </row>
    <row r="128" spans="1:109" s="10" customFormat="1" ht="9" customHeight="1">
      <c r="B128" s="12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5"/>
      <c r="W128" s="15"/>
      <c r="X128" s="15"/>
      <c r="Y128" s="15"/>
      <c r="Z128" s="15"/>
      <c r="AA128" s="15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13"/>
      <c r="DE128" s="9"/>
    </row>
    <row r="129" spans="2:109" s="10" customFormat="1" ht="9" customHeight="1">
      <c r="B129" s="12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7"/>
      <c r="W129" s="17"/>
      <c r="X129" s="17"/>
      <c r="Y129" s="17"/>
      <c r="Z129" s="17"/>
      <c r="AA129" s="17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13"/>
      <c r="DE129" s="9"/>
    </row>
    <row r="130" spans="2:109" s="10" customFormat="1" ht="9" customHeight="1">
      <c r="B130" s="12"/>
      <c r="C130" s="107" t="s">
        <v>33</v>
      </c>
      <c r="D130" s="107"/>
      <c r="E130" s="107"/>
      <c r="F130" s="107" t="str">
        <f>IF(基本情報!$B$4="","",基本情報!$B$4)</f>
        <v/>
      </c>
      <c r="G130" s="107"/>
      <c r="H130" s="107"/>
      <c r="I130" s="107" t="str">
        <f>IF(F130="","","-")</f>
        <v/>
      </c>
      <c r="J130" s="107" t="str">
        <f>IF(基本情報!$F$4="","",基本情報!$F$4)</f>
        <v/>
      </c>
      <c r="K130" s="107"/>
      <c r="L130" s="107"/>
      <c r="M130" s="107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9"/>
      <c r="AH130" s="134" t="s">
        <v>30</v>
      </c>
      <c r="AI130" s="134"/>
      <c r="AJ130" s="134"/>
      <c r="AK130" s="134"/>
      <c r="AL130" s="134"/>
      <c r="AM130" s="134"/>
      <c r="AN130" s="134"/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4"/>
      <c r="AZ130" s="134"/>
      <c r="BA130" s="134"/>
      <c r="BB130" s="134"/>
      <c r="BC130" s="134"/>
      <c r="BD130" s="134"/>
      <c r="BE130" s="134"/>
      <c r="BF130" s="134"/>
      <c r="BG130" s="134"/>
      <c r="BH130" s="134"/>
      <c r="BI130" s="134"/>
      <c r="BJ130" s="134"/>
      <c r="BK130" s="134"/>
      <c r="BL130" s="134"/>
      <c r="BM130" s="134"/>
      <c r="BN130" s="134"/>
      <c r="BO130" s="134"/>
      <c r="BP130" s="134"/>
      <c r="BQ130" s="134"/>
      <c r="BR130" s="134"/>
      <c r="BS130" s="134"/>
      <c r="BT130" s="134"/>
      <c r="BU130" s="134"/>
      <c r="BV130" s="134"/>
      <c r="BW130" s="134"/>
      <c r="BX130" s="134"/>
      <c r="BY130" s="134"/>
      <c r="CA130" s="9"/>
      <c r="CB130" s="134" t="s">
        <v>31</v>
      </c>
      <c r="CC130" s="134"/>
      <c r="CD130" s="134"/>
      <c r="CE130" s="134"/>
      <c r="CF130" s="134"/>
      <c r="CG130" s="134"/>
      <c r="CH130" s="134"/>
      <c r="CI130" s="134"/>
      <c r="CJ130" s="134"/>
      <c r="CK130" s="134"/>
      <c r="CL130" s="134"/>
      <c r="CM130" s="134"/>
      <c r="CN130" s="134"/>
      <c r="CO130" s="134"/>
      <c r="CP130" s="134"/>
      <c r="CQ130" s="134"/>
      <c r="CR130" s="134"/>
      <c r="CS130" s="134"/>
      <c r="CT130" s="134"/>
      <c r="CU130" s="134"/>
      <c r="CV130" s="134"/>
      <c r="CW130" s="134"/>
      <c r="CX130" s="134"/>
      <c r="CY130" s="134"/>
      <c r="CZ130" s="134"/>
      <c r="DA130" s="134"/>
      <c r="DB130" s="9"/>
      <c r="DC130" s="9"/>
      <c r="DD130" s="13"/>
      <c r="DE130" s="9"/>
    </row>
    <row r="131" spans="2:109" s="10" customFormat="1" ht="9" customHeight="1">
      <c r="B131" s="12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9"/>
      <c r="AH131" s="134"/>
      <c r="AI131" s="134"/>
      <c r="AJ131" s="134"/>
      <c r="AK131" s="134"/>
      <c r="AL131" s="134"/>
      <c r="AM131" s="134"/>
      <c r="AN131" s="134"/>
      <c r="AO131" s="134"/>
      <c r="AP131" s="134"/>
      <c r="AQ131" s="134"/>
      <c r="AR131" s="134"/>
      <c r="AS131" s="134"/>
      <c r="AT131" s="134"/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/>
      <c r="BE131" s="134"/>
      <c r="BF131" s="134"/>
      <c r="BG131" s="134"/>
      <c r="BH131" s="134"/>
      <c r="BI131" s="134"/>
      <c r="BJ131" s="134"/>
      <c r="BK131" s="134"/>
      <c r="BL131" s="134"/>
      <c r="BM131" s="134"/>
      <c r="BN131" s="134"/>
      <c r="BO131" s="134"/>
      <c r="BP131" s="134"/>
      <c r="BQ131" s="134"/>
      <c r="BR131" s="134"/>
      <c r="BS131" s="134"/>
      <c r="BT131" s="134"/>
      <c r="BU131" s="134"/>
      <c r="BV131" s="134"/>
      <c r="BW131" s="134"/>
      <c r="BX131" s="134"/>
      <c r="BY131" s="134"/>
      <c r="CA131" s="9"/>
      <c r="CB131" s="134"/>
      <c r="CC131" s="134"/>
      <c r="CD131" s="134"/>
      <c r="CE131" s="134"/>
      <c r="CF131" s="134"/>
      <c r="CG131" s="134"/>
      <c r="CH131" s="134"/>
      <c r="CI131" s="134"/>
      <c r="CJ131" s="134"/>
      <c r="CK131" s="134"/>
      <c r="CL131" s="134"/>
      <c r="CM131" s="134"/>
      <c r="CN131" s="134"/>
      <c r="CO131" s="134"/>
      <c r="CP131" s="134"/>
      <c r="CQ131" s="134"/>
      <c r="CR131" s="134"/>
      <c r="CS131" s="134"/>
      <c r="CT131" s="134"/>
      <c r="CU131" s="134"/>
      <c r="CV131" s="134"/>
      <c r="CW131" s="134"/>
      <c r="CX131" s="134"/>
      <c r="CY131" s="134"/>
      <c r="CZ131" s="134"/>
      <c r="DA131" s="134"/>
      <c r="DB131" s="9"/>
      <c r="DC131" s="9"/>
      <c r="DD131" s="18"/>
      <c r="DE131" s="9"/>
    </row>
    <row r="132" spans="2:109" s="10" customFormat="1" ht="9" customHeight="1">
      <c r="B132" s="12"/>
      <c r="C132" s="157" t="s">
        <v>34</v>
      </c>
      <c r="D132" s="157"/>
      <c r="E132" s="157"/>
      <c r="F132" s="76" t="str">
        <f>IF(基本情報!$B$5="","",基本情報!$B$5)</f>
        <v/>
      </c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9"/>
      <c r="AH132" s="134" t="s">
        <v>13</v>
      </c>
      <c r="AI132" s="134"/>
      <c r="AJ132" s="134"/>
      <c r="AK132" s="134"/>
      <c r="AL132" s="134"/>
      <c r="AM132" s="134"/>
      <c r="AN132" s="134"/>
      <c r="AO132" s="134"/>
      <c r="AP132" s="134"/>
      <c r="AQ132" s="134" t="s">
        <v>8</v>
      </c>
      <c r="AR132" s="134"/>
      <c r="AS132" s="134"/>
      <c r="AT132" s="134"/>
      <c r="AU132" s="134"/>
      <c r="AV132" s="134"/>
      <c r="AW132" s="134"/>
      <c r="AX132" s="134"/>
      <c r="AY132" s="134"/>
      <c r="AZ132" s="134"/>
      <c r="BA132" s="134"/>
      <c r="BB132" s="134"/>
      <c r="BC132" s="134"/>
      <c r="BD132" s="134"/>
      <c r="BE132" s="134"/>
      <c r="BF132" s="134"/>
      <c r="BG132" s="134"/>
      <c r="BH132" s="134"/>
      <c r="BI132" s="134"/>
      <c r="BJ132" s="134"/>
      <c r="BK132" s="134"/>
      <c r="BL132" s="134"/>
      <c r="BM132" s="134"/>
      <c r="BN132" s="134"/>
      <c r="BO132" s="134"/>
      <c r="BP132" s="134"/>
      <c r="BQ132" s="134"/>
      <c r="BR132" s="134"/>
      <c r="BS132" s="134"/>
      <c r="BT132" s="134"/>
      <c r="BU132" s="134"/>
      <c r="BV132" s="134"/>
      <c r="BW132" s="134"/>
      <c r="BX132" s="134"/>
      <c r="BY132" s="134"/>
      <c r="CA132" s="19"/>
      <c r="CB132" s="77" t="s">
        <v>23</v>
      </c>
      <c r="CC132" s="78"/>
      <c r="CD132" s="78"/>
      <c r="CE132" s="78"/>
      <c r="CF132" s="78"/>
      <c r="CG132" s="78"/>
      <c r="CH132" s="78"/>
      <c r="CI132" s="78"/>
      <c r="CJ132" s="78"/>
      <c r="CK132" s="78"/>
      <c r="CL132" s="78"/>
      <c r="CM132" s="78"/>
      <c r="CN132" s="78"/>
      <c r="CO132" s="79" t="str">
        <f>IF($CO$21="","",$CO$21)</f>
        <v/>
      </c>
      <c r="CP132" s="79"/>
      <c r="CQ132" s="79"/>
      <c r="CR132" s="79"/>
      <c r="CS132" s="79"/>
      <c r="CT132" s="79"/>
      <c r="CU132" s="79"/>
      <c r="CV132" s="79"/>
      <c r="CW132" s="79"/>
      <c r="CX132" s="79"/>
      <c r="CY132" s="79"/>
      <c r="CZ132" s="79"/>
      <c r="DA132" s="79"/>
      <c r="DB132" s="9"/>
      <c r="DC132" s="9"/>
      <c r="DD132" s="18"/>
      <c r="DE132" s="20"/>
    </row>
    <row r="133" spans="2:109" s="10" customFormat="1" ht="9" customHeight="1">
      <c r="B133" s="12"/>
      <c r="C133" s="157"/>
      <c r="D133" s="157"/>
      <c r="E133" s="157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9"/>
      <c r="AH133" s="134"/>
      <c r="AI133" s="134"/>
      <c r="AJ133" s="134"/>
      <c r="AK133" s="134"/>
      <c r="AL133" s="134"/>
      <c r="AM133" s="134"/>
      <c r="AN133" s="134"/>
      <c r="AO133" s="134"/>
      <c r="AP133" s="134"/>
      <c r="AQ133" s="134"/>
      <c r="AR133" s="134"/>
      <c r="AS133" s="134"/>
      <c r="AT133" s="134"/>
      <c r="AU133" s="134"/>
      <c r="AV133" s="134"/>
      <c r="AW133" s="134"/>
      <c r="AX133" s="134"/>
      <c r="AY133" s="134"/>
      <c r="AZ133" s="134"/>
      <c r="BA133" s="134"/>
      <c r="BB133" s="134"/>
      <c r="BC133" s="134"/>
      <c r="BD133" s="134"/>
      <c r="BE133" s="134"/>
      <c r="BF133" s="134"/>
      <c r="BG133" s="134"/>
      <c r="BH133" s="134"/>
      <c r="BI133" s="134"/>
      <c r="BJ133" s="134"/>
      <c r="BK133" s="134"/>
      <c r="BL133" s="134"/>
      <c r="BM133" s="134"/>
      <c r="BN133" s="134"/>
      <c r="BO133" s="134"/>
      <c r="BP133" s="134"/>
      <c r="BQ133" s="134"/>
      <c r="BR133" s="134"/>
      <c r="BS133" s="134"/>
      <c r="BT133" s="134"/>
      <c r="BU133" s="134"/>
      <c r="BV133" s="134"/>
      <c r="BW133" s="134"/>
      <c r="BX133" s="134"/>
      <c r="BY133" s="134"/>
      <c r="CA133" s="19"/>
      <c r="CB133" s="78"/>
      <c r="CC133" s="78"/>
      <c r="CD133" s="78"/>
      <c r="CE133" s="78"/>
      <c r="CF133" s="78"/>
      <c r="CG133" s="78"/>
      <c r="CH133" s="78"/>
      <c r="CI133" s="78"/>
      <c r="CJ133" s="78"/>
      <c r="CK133" s="78"/>
      <c r="CL133" s="78"/>
      <c r="CM133" s="78"/>
      <c r="CN133" s="78"/>
      <c r="CO133" s="79"/>
      <c r="CP133" s="79"/>
      <c r="CQ133" s="79"/>
      <c r="CR133" s="79"/>
      <c r="CS133" s="79"/>
      <c r="CT133" s="79"/>
      <c r="CU133" s="79"/>
      <c r="CV133" s="79"/>
      <c r="CW133" s="79"/>
      <c r="CX133" s="79"/>
      <c r="CY133" s="79"/>
      <c r="CZ133" s="79"/>
      <c r="DA133" s="79"/>
      <c r="DB133" s="9"/>
      <c r="DC133" s="9"/>
      <c r="DD133" s="18"/>
      <c r="DE133" s="20"/>
    </row>
    <row r="134" spans="2:109" s="10" customFormat="1" ht="9" customHeight="1">
      <c r="B134" s="9"/>
      <c r="C134" s="158" t="s">
        <v>92</v>
      </c>
      <c r="D134" s="158"/>
      <c r="E134" s="158"/>
      <c r="F134" s="136" t="str">
        <f>IF(基本情報!$B$6="","",基本情報!$B$6)</f>
        <v/>
      </c>
      <c r="G134" s="136"/>
      <c r="H134" s="136"/>
      <c r="I134" s="136"/>
      <c r="J134" s="136"/>
      <c r="K134" s="136"/>
      <c r="L134" s="136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  <c r="AA134" s="136"/>
      <c r="AB134" s="136"/>
      <c r="AC134" s="136"/>
      <c r="AD134" s="136"/>
      <c r="AE134" s="136"/>
      <c r="AF134" s="136"/>
      <c r="AG134" s="9"/>
      <c r="AH134" s="134" t="str">
        <f>IF($AH$23="","",$AH$23)</f>
        <v/>
      </c>
      <c r="AI134" s="134"/>
      <c r="AJ134" s="134"/>
      <c r="AK134" s="134"/>
      <c r="AL134" s="134"/>
      <c r="AM134" s="134"/>
      <c r="AN134" s="134"/>
      <c r="AO134" s="134"/>
      <c r="AP134" s="134"/>
      <c r="AQ134" s="154" t="str">
        <f>IF($AQ$23="","",$AQ$23)</f>
        <v/>
      </c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  <c r="BO134" s="154"/>
      <c r="BP134" s="154"/>
      <c r="BQ134" s="154"/>
      <c r="BR134" s="154"/>
      <c r="BS134" s="154"/>
      <c r="BT134" s="154"/>
      <c r="BU134" s="154"/>
      <c r="BV134" s="154"/>
      <c r="BW134" s="154"/>
      <c r="BX134" s="154"/>
      <c r="BY134" s="154"/>
      <c r="CA134" s="19"/>
      <c r="CB134" s="78"/>
      <c r="CC134" s="78"/>
      <c r="CD134" s="78"/>
      <c r="CE134" s="78"/>
      <c r="CF134" s="78"/>
      <c r="CG134" s="78"/>
      <c r="CH134" s="78"/>
      <c r="CI134" s="78"/>
      <c r="CJ134" s="78"/>
      <c r="CK134" s="78"/>
      <c r="CL134" s="78"/>
      <c r="CM134" s="78"/>
      <c r="CN134" s="78"/>
      <c r="CO134" s="79"/>
      <c r="CP134" s="79"/>
      <c r="CQ134" s="79"/>
      <c r="CR134" s="79"/>
      <c r="CS134" s="79"/>
      <c r="CT134" s="79"/>
      <c r="CU134" s="79"/>
      <c r="CV134" s="79"/>
      <c r="CW134" s="79"/>
      <c r="CX134" s="79"/>
      <c r="CY134" s="79"/>
      <c r="CZ134" s="79"/>
      <c r="DA134" s="79"/>
      <c r="DB134" s="9"/>
      <c r="DC134" s="9"/>
      <c r="DD134" s="18"/>
      <c r="DE134" s="20"/>
    </row>
    <row r="135" spans="2:109" s="10" customFormat="1" ht="9" customHeight="1">
      <c r="B135" s="9"/>
      <c r="C135" s="158"/>
      <c r="D135" s="158"/>
      <c r="E135" s="158"/>
      <c r="F135" s="136"/>
      <c r="G135" s="136"/>
      <c r="H135" s="13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136"/>
      <c r="AF135" s="136"/>
      <c r="AG135" s="9"/>
      <c r="AH135" s="134"/>
      <c r="AI135" s="134"/>
      <c r="AJ135" s="134"/>
      <c r="AK135" s="134"/>
      <c r="AL135" s="134"/>
      <c r="AM135" s="134"/>
      <c r="AN135" s="134"/>
      <c r="AO135" s="134"/>
      <c r="AP135" s="13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  <c r="BI135" s="154"/>
      <c r="BJ135" s="154"/>
      <c r="BK135" s="154"/>
      <c r="BL135" s="154"/>
      <c r="BM135" s="154"/>
      <c r="BN135" s="154"/>
      <c r="BO135" s="154"/>
      <c r="BP135" s="154"/>
      <c r="BQ135" s="154"/>
      <c r="BR135" s="154"/>
      <c r="BS135" s="154"/>
      <c r="BT135" s="154"/>
      <c r="BU135" s="154"/>
      <c r="BV135" s="154"/>
      <c r="BW135" s="154"/>
      <c r="BX135" s="154"/>
      <c r="BY135" s="154"/>
      <c r="CA135" s="19"/>
      <c r="CB135" s="78"/>
      <c r="CC135" s="78"/>
      <c r="CD135" s="78"/>
      <c r="CE135" s="78"/>
      <c r="CF135" s="78"/>
      <c r="CG135" s="78"/>
      <c r="CH135" s="78"/>
      <c r="CI135" s="78"/>
      <c r="CJ135" s="78"/>
      <c r="CK135" s="78"/>
      <c r="CL135" s="78"/>
      <c r="CM135" s="78"/>
      <c r="CN135" s="78"/>
      <c r="CO135" s="79"/>
      <c r="CP135" s="79"/>
      <c r="CQ135" s="79"/>
      <c r="CR135" s="79"/>
      <c r="CS135" s="79"/>
      <c r="CT135" s="79"/>
      <c r="CU135" s="79"/>
      <c r="CV135" s="79"/>
      <c r="CW135" s="79"/>
      <c r="CX135" s="79"/>
      <c r="CY135" s="79"/>
      <c r="CZ135" s="79"/>
      <c r="DA135" s="79"/>
      <c r="DB135" s="9"/>
      <c r="DC135" s="9"/>
      <c r="DD135" s="13"/>
      <c r="DE135" s="20"/>
    </row>
    <row r="136" spans="2:109" s="10" customFormat="1" ht="9" customHeight="1">
      <c r="B136" s="9"/>
      <c r="C136" s="158" t="s">
        <v>91</v>
      </c>
      <c r="D136" s="158"/>
      <c r="E136" s="158"/>
      <c r="F136" s="76" t="str">
        <f>IF(基本情報!$B$7="","",基本情報!$B$7)</f>
        <v/>
      </c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183" t="s">
        <v>35</v>
      </c>
      <c r="AB136" s="183"/>
      <c r="AC136" s="183"/>
      <c r="AD136" s="21"/>
      <c r="AE136" s="21"/>
      <c r="AF136" s="21"/>
      <c r="AG136" s="9"/>
      <c r="AH136" s="134"/>
      <c r="AI136" s="134"/>
      <c r="AJ136" s="134"/>
      <c r="AK136" s="134"/>
      <c r="AL136" s="134"/>
      <c r="AM136" s="134"/>
      <c r="AN136" s="134"/>
      <c r="AO136" s="134"/>
      <c r="AP136" s="13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4"/>
      <c r="BN136" s="154"/>
      <c r="BO136" s="154"/>
      <c r="BP136" s="154"/>
      <c r="BQ136" s="154"/>
      <c r="BR136" s="154"/>
      <c r="BS136" s="154"/>
      <c r="BT136" s="154"/>
      <c r="BU136" s="154"/>
      <c r="BV136" s="154"/>
      <c r="BW136" s="154"/>
      <c r="BX136" s="154"/>
      <c r="BY136" s="154"/>
      <c r="CA136" s="19"/>
      <c r="CB136" s="77" t="s">
        <v>27</v>
      </c>
      <c r="CC136" s="78"/>
      <c r="CD136" s="78"/>
      <c r="CE136" s="78"/>
      <c r="CF136" s="78"/>
      <c r="CG136" s="78"/>
      <c r="CH136" s="78"/>
      <c r="CI136" s="78"/>
      <c r="CJ136" s="78"/>
      <c r="CK136" s="78"/>
      <c r="CL136" s="78"/>
      <c r="CM136" s="78"/>
      <c r="CN136" s="78"/>
      <c r="CO136" s="79" t="str">
        <f>IF($CO$25="","",$CO$25)</f>
        <v/>
      </c>
      <c r="CP136" s="79"/>
      <c r="CQ136" s="79"/>
      <c r="CR136" s="79"/>
      <c r="CS136" s="79"/>
      <c r="CT136" s="79"/>
      <c r="CU136" s="79"/>
      <c r="CV136" s="79"/>
      <c r="CW136" s="79"/>
      <c r="CX136" s="79"/>
      <c r="CY136" s="79"/>
      <c r="CZ136" s="79"/>
      <c r="DA136" s="79"/>
      <c r="DB136" s="9"/>
      <c r="DC136" s="9"/>
      <c r="DD136" s="20"/>
      <c r="DE136" s="20"/>
    </row>
    <row r="137" spans="2:109" s="10" customFormat="1" ht="9" customHeight="1">
      <c r="B137" s="9"/>
      <c r="C137" s="158"/>
      <c r="D137" s="158"/>
      <c r="E137" s="158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183"/>
      <c r="AB137" s="183"/>
      <c r="AC137" s="183"/>
      <c r="AD137" s="21"/>
      <c r="AE137" s="21"/>
      <c r="AF137" s="21"/>
      <c r="AG137" s="9"/>
      <c r="AH137" s="80" t="s">
        <v>18</v>
      </c>
      <c r="AI137" s="81"/>
      <c r="AJ137" s="81"/>
      <c r="AK137" s="81"/>
      <c r="AL137" s="81"/>
      <c r="AM137" s="81"/>
      <c r="AN137" s="81"/>
      <c r="AO137" s="81"/>
      <c r="AP137" s="81"/>
      <c r="AQ137" s="84" t="str">
        <f>IF($AQ$26="","",$AQ$26)</f>
        <v/>
      </c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84"/>
      <c r="BD137" s="137" t="s">
        <v>19</v>
      </c>
      <c r="BE137" s="81"/>
      <c r="BF137" s="81"/>
      <c r="BG137" s="81"/>
      <c r="BH137" s="81"/>
      <c r="BI137" s="81"/>
      <c r="BJ137" s="81"/>
      <c r="BK137" s="81"/>
      <c r="BL137" s="138"/>
      <c r="BM137" s="143" t="str">
        <f>IF($BM$26="","",$BM$26)</f>
        <v/>
      </c>
      <c r="BN137" s="144"/>
      <c r="BO137" s="144"/>
      <c r="BP137" s="144"/>
      <c r="BQ137" s="144"/>
      <c r="BR137" s="144"/>
      <c r="BS137" s="144"/>
      <c r="BT137" s="144"/>
      <c r="BU137" s="144"/>
      <c r="BV137" s="144"/>
      <c r="BW137" s="144"/>
      <c r="BX137" s="144"/>
      <c r="BY137" s="145"/>
      <c r="BZ137" s="9"/>
      <c r="CA137" s="19"/>
      <c r="CB137" s="78"/>
      <c r="CC137" s="78"/>
      <c r="CD137" s="78"/>
      <c r="CE137" s="78"/>
      <c r="CF137" s="78"/>
      <c r="CG137" s="78"/>
      <c r="CH137" s="78"/>
      <c r="CI137" s="78"/>
      <c r="CJ137" s="78"/>
      <c r="CK137" s="78"/>
      <c r="CL137" s="78"/>
      <c r="CM137" s="78"/>
      <c r="CN137" s="78"/>
      <c r="CO137" s="79"/>
      <c r="CP137" s="79"/>
      <c r="CQ137" s="79"/>
      <c r="CR137" s="79"/>
      <c r="CS137" s="79"/>
      <c r="CT137" s="79"/>
      <c r="CU137" s="79"/>
      <c r="CV137" s="79"/>
      <c r="CW137" s="79"/>
      <c r="CX137" s="79"/>
      <c r="CY137" s="79"/>
      <c r="CZ137" s="79"/>
      <c r="DA137" s="79"/>
      <c r="DB137" s="9"/>
      <c r="DC137" s="9"/>
      <c r="DD137" s="20"/>
      <c r="DE137" s="20"/>
    </row>
    <row r="138" spans="2:109" s="10" customFormat="1" ht="9" customHeight="1">
      <c r="B138" s="9"/>
      <c r="C138" s="76" t="s">
        <v>5</v>
      </c>
      <c r="D138" s="76"/>
      <c r="E138" s="76"/>
      <c r="F138" s="107" t="str">
        <f>IF(基本情報!$B$8="","",基本情報!$B$8)</f>
        <v/>
      </c>
      <c r="G138" s="107"/>
      <c r="H138" s="107"/>
      <c r="I138" s="107" t="str">
        <f>IF(F138="","","-")</f>
        <v/>
      </c>
      <c r="J138" s="107" t="str">
        <f>IF(基本情報!$F$8="","",基本情報!$F$8)</f>
        <v/>
      </c>
      <c r="K138" s="107"/>
      <c r="L138" s="107"/>
      <c r="M138" s="107"/>
      <c r="N138" s="107" t="str">
        <f>IF(F138="","","-")</f>
        <v/>
      </c>
      <c r="O138" s="107" t="str">
        <f>IF(基本情報!$J$8="","",基本情報!$J$8)</f>
        <v/>
      </c>
      <c r="P138" s="107"/>
      <c r="Q138" s="107"/>
      <c r="R138" s="107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22"/>
      <c r="AH138" s="82"/>
      <c r="AI138" s="83"/>
      <c r="AJ138" s="83"/>
      <c r="AK138" s="83"/>
      <c r="AL138" s="83"/>
      <c r="AM138" s="83"/>
      <c r="AN138" s="83"/>
      <c r="AO138" s="83"/>
      <c r="AP138" s="83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2"/>
      <c r="BE138" s="83"/>
      <c r="BF138" s="83"/>
      <c r="BG138" s="83"/>
      <c r="BH138" s="83"/>
      <c r="BI138" s="83"/>
      <c r="BJ138" s="83"/>
      <c r="BK138" s="83"/>
      <c r="BL138" s="139"/>
      <c r="BM138" s="146"/>
      <c r="BN138" s="147"/>
      <c r="BO138" s="147"/>
      <c r="BP138" s="147"/>
      <c r="BQ138" s="147"/>
      <c r="BR138" s="147"/>
      <c r="BS138" s="147"/>
      <c r="BT138" s="147"/>
      <c r="BU138" s="147"/>
      <c r="BV138" s="147"/>
      <c r="BW138" s="147"/>
      <c r="BX138" s="147"/>
      <c r="BY138" s="148"/>
      <c r="BZ138" s="9"/>
      <c r="CA138" s="19"/>
      <c r="CB138" s="78" t="s">
        <v>24</v>
      </c>
      <c r="CC138" s="78"/>
      <c r="CD138" s="78"/>
      <c r="CE138" s="78"/>
      <c r="CF138" s="78"/>
      <c r="CG138" s="78"/>
      <c r="CH138" s="78"/>
      <c r="CI138" s="78"/>
      <c r="CJ138" s="78"/>
      <c r="CK138" s="78"/>
      <c r="CL138" s="78"/>
      <c r="CM138" s="78"/>
      <c r="CN138" s="78"/>
      <c r="CO138" s="79" t="str">
        <f>IF($CO$27="","",$CO$27)</f>
        <v/>
      </c>
      <c r="CP138" s="79"/>
      <c r="CQ138" s="79"/>
      <c r="CR138" s="79"/>
      <c r="CS138" s="79"/>
      <c r="CT138" s="79"/>
      <c r="CU138" s="79"/>
      <c r="CV138" s="79"/>
      <c r="CW138" s="79"/>
      <c r="CX138" s="79"/>
      <c r="CY138" s="79"/>
      <c r="CZ138" s="79"/>
      <c r="DA138" s="79"/>
      <c r="DB138" s="9"/>
      <c r="DC138" s="9"/>
      <c r="DD138" s="23"/>
      <c r="DE138" s="24"/>
    </row>
    <row r="139" spans="2:109" s="10" customFormat="1" ht="9" customHeight="1">
      <c r="B139" s="11"/>
      <c r="C139" s="76"/>
      <c r="D139" s="76"/>
      <c r="E139" s="76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22"/>
      <c r="AH139" s="152" t="s">
        <v>16</v>
      </c>
      <c r="AI139" s="153"/>
      <c r="AJ139" s="153"/>
      <c r="AK139" s="153"/>
      <c r="AL139" s="153"/>
      <c r="AM139" s="153"/>
      <c r="AN139" s="153"/>
      <c r="AO139" s="153"/>
      <c r="AP139" s="153"/>
      <c r="AQ139" s="156" t="str">
        <f>IF($AQ$28="","",$AQ$28)</f>
        <v/>
      </c>
      <c r="AR139" s="156"/>
      <c r="AS139" s="156"/>
      <c r="AT139" s="156"/>
      <c r="AU139" s="156"/>
      <c r="AV139" s="156"/>
      <c r="AW139" s="156"/>
      <c r="AX139" s="156"/>
      <c r="AY139" s="156"/>
      <c r="AZ139" s="156"/>
      <c r="BA139" s="156"/>
      <c r="BB139" s="156"/>
      <c r="BC139" s="156"/>
      <c r="BD139" s="82"/>
      <c r="BE139" s="83"/>
      <c r="BF139" s="83"/>
      <c r="BG139" s="83"/>
      <c r="BH139" s="83"/>
      <c r="BI139" s="83"/>
      <c r="BJ139" s="83"/>
      <c r="BK139" s="83"/>
      <c r="BL139" s="139"/>
      <c r="BM139" s="146"/>
      <c r="BN139" s="147"/>
      <c r="BO139" s="147"/>
      <c r="BP139" s="147"/>
      <c r="BQ139" s="147"/>
      <c r="BR139" s="147"/>
      <c r="BS139" s="147"/>
      <c r="BT139" s="147"/>
      <c r="BU139" s="147"/>
      <c r="BV139" s="147"/>
      <c r="BW139" s="147"/>
      <c r="BX139" s="147"/>
      <c r="BY139" s="148"/>
      <c r="BZ139" s="9"/>
      <c r="CA139" s="19"/>
      <c r="CB139" s="78"/>
      <c r="CC139" s="78"/>
      <c r="CD139" s="78"/>
      <c r="CE139" s="78"/>
      <c r="CF139" s="78"/>
      <c r="CG139" s="78"/>
      <c r="CH139" s="78"/>
      <c r="CI139" s="78"/>
      <c r="CJ139" s="78"/>
      <c r="CK139" s="78"/>
      <c r="CL139" s="78"/>
      <c r="CM139" s="78"/>
      <c r="CN139" s="78"/>
      <c r="CO139" s="79"/>
      <c r="CP139" s="79"/>
      <c r="CQ139" s="79"/>
      <c r="CR139" s="79"/>
      <c r="CS139" s="79"/>
      <c r="CT139" s="79"/>
      <c r="CU139" s="79"/>
      <c r="CV139" s="79"/>
      <c r="CW139" s="79"/>
      <c r="CX139" s="79"/>
      <c r="CY139" s="79"/>
      <c r="CZ139" s="79"/>
      <c r="DA139" s="79"/>
      <c r="DB139" s="9"/>
      <c r="DC139" s="9"/>
      <c r="DD139" s="23"/>
      <c r="DE139" s="24"/>
    </row>
    <row r="140" spans="2:109" s="10" customFormat="1" ht="9" customHeight="1">
      <c r="B140" s="9"/>
      <c r="C140" s="76" t="s">
        <v>75</v>
      </c>
      <c r="D140" s="76"/>
      <c r="E140" s="76"/>
      <c r="F140" s="107" t="str">
        <f>IF(基本情報!$B$9="","",基本情報!$B$9)</f>
        <v/>
      </c>
      <c r="G140" s="107"/>
      <c r="H140" s="107"/>
      <c r="I140" s="107" t="str">
        <f>IF(F140="","","-")</f>
        <v/>
      </c>
      <c r="J140" s="107" t="str">
        <f>IF(基本情報!$F$9="","",基本情報!$F$9)</f>
        <v/>
      </c>
      <c r="K140" s="107"/>
      <c r="L140" s="107"/>
      <c r="M140" s="107"/>
      <c r="N140" s="107" t="str">
        <f>IF(F140="","","-")</f>
        <v/>
      </c>
      <c r="O140" s="107" t="str">
        <f>IF(基本情報!$J$9="","",基本情報!$J$9)</f>
        <v/>
      </c>
      <c r="P140" s="107"/>
      <c r="Q140" s="107"/>
      <c r="R140" s="107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21"/>
      <c r="AF140" s="21"/>
      <c r="AG140" s="22"/>
      <c r="AH140" s="140"/>
      <c r="AI140" s="141"/>
      <c r="AJ140" s="141"/>
      <c r="AK140" s="141"/>
      <c r="AL140" s="141"/>
      <c r="AM140" s="141"/>
      <c r="AN140" s="141"/>
      <c r="AO140" s="141"/>
      <c r="AP140" s="141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140"/>
      <c r="BE140" s="141"/>
      <c r="BF140" s="141"/>
      <c r="BG140" s="141"/>
      <c r="BH140" s="141"/>
      <c r="BI140" s="141"/>
      <c r="BJ140" s="141"/>
      <c r="BK140" s="141"/>
      <c r="BL140" s="142"/>
      <c r="BM140" s="149"/>
      <c r="BN140" s="150"/>
      <c r="BO140" s="150"/>
      <c r="BP140" s="150"/>
      <c r="BQ140" s="150"/>
      <c r="BR140" s="150"/>
      <c r="BS140" s="150"/>
      <c r="BT140" s="150"/>
      <c r="BU140" s="150"/>
      <c r="BV140" s="150"/>
      <c r="BW140" s="150"/>
      <c r="BX140" s="150"/>
      <c r="BY140" s="151"/>
      <c r="BZ140" s="9"/>
      <c r="CA140" s="19"/>
      <c r="CB140" s="78"/>
      <c r="CC140" s="78"/>
      <c r="CD140" s="78"/>
      <c r="CE140" s="78"/>
      <c r="CF140" s="78"/>
      <c r="CG140" s="78"/>
      <c r="CH140" s="78"/>
      <c r="CI140" s="78"/>
      <c r="CJ140" s="78"/>
      <c r="CK140" s="78"/>
      <c r="CL140" s="78"/>
      <c r="CM140" s="78"/>
      <c r="CN140" s="78"/>
      <c r="CO140" s="79"/>
      <c r="CP140" s="79"/>
      <c r="CQ140" s="79"/>
      <c r="CR140" s="79"/>
      <c r="CS140" s="79"/>
      <c r="CT140" s="79"/>
      <c r="CU140" s="79"/>
      <c r="CV140" s="79"/>
      <c r="CW140" s="79"/>
      <c r="CX140" s="79"/>
      <c r="CY140" s="79"/>
      <c r="CZ140" s="79"/>
      <c r="DA140" s="79"/>
      <c r="DB140" s="9"/>
      <c r="DC140" s="9"/>
      <c r="DD140" s="25"/>
    </row>
    <row r="141" spans="2:109" s="10" customFormat="1" ht="9" customHeight="1">
      <c r="B141" s="11"/>
      <c r="C141" s="76"/>
      <c r="D141" s="76"/>
      <c r="E141" s="76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21"/>
      <c r="AF141" s="21"/>
      <c r="AG141" s="22"/>
      <c r="AH141" s="80" t="s">
        <v>17</v>
      </c>
      <c r="AI141" s="81"/>
      <c r="AJ141" s="81"/>
      <c r="AK141" s="81"/>
      <c r="AL141" s="81"/>
      <c r="AM141" s="81"/>
      <c r="AN141" s="81"/>
      <c r="AO141" s="81"/>
      <c r="AP141" s="81"/>
      <c r="AQ141" s="84">
        <f>IF($AQ$30="","",$AQ$30)</f>
        <v>0</v>
      </c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4"/>
      <c r="BC141" s="84"/>
      <c r="BD141" s="137" t="s">
        <v>20</v>
      </c>
      <c r="BE141" s="81"/>
      <c r="BF141" s="81"/>
      <c r="BG141" s="81"/>
      <c r="BH141" s="81"/>
      <c r="BI141" s="81"/>
      <c r="BJ141" s="81"/>
      <c r="BK141" s="81"/>
      <c r="BL141" s="138"/>
      <c r="BM141" s="143">
        <f>IF($BM$30="","",$BM$30)</f>
        <v>0</v>
      </c>
      <c r="BN141" s="144"/>
      <c r="BO141" s="144"/>
      <c r="BP141" s="144"/>
      <c r="BQ141" s="144"/>
      <c r="BR141" s="144"/>
      <c r="BS141" s="144"/>
      <c r="BT141" s="144"/>
      <c r="BU141" s="144"/>
      <c r="BV141" s="144"/>
      <c r="BW141" s="144"/>
      <c r="BX141" s="144"/>
      <c r="BY141" s="145"/>
      <c r="BZ141" s="9"/>
      <c r="CA141" s="19"/>
      <c r="CB141" s="77" t="s">
        <v>28</v>
      </c>
      <c r="CC141" s="78"/>
      <c r="CD141" s="78"/>
      <c r="CE141" s="78"/>
      <c r="CF141" s="78"/>
      <c r="CG141" s="78"/>
      <c r="CH141" s="78"/>
      <c r="CI141" s="78"/>
      <c r="CJ141" s="78"/>
      <c r="CK141" s="78"/>
      <c r="CL141" s="78"/>
      <c r="CM141" s="78"/>
      <c r="CN141" s="78"/>
      <c r="CO141" s="79" t="str">
        <f>IF($CO$30="","",$CO$30)</f>
        <v/>
      </c>
      <c r="CP141" s="79"/>
      <c r="CQ141" s="79"/>
      <c r="CR141" s="79"/>
      <c r="CS141" s="79"/>
      <c r="CT141" s="79"/>
      <c r="CU141" s="79"/>
      <c r="CV141" s="79"/>
      <c r="CW141" s="79"/>
      <c r="CX141" s="79"/>
      <c r="CY141" s="79"/>
      <c r="CZ141" s="79"/>
      <c r="DA141" s="79"/>
      <c r="DB141" s="9"/>
      <c r="DC141" s="9"/>
      <c r="DD141" s="25"/>
      <c r="DE141" s="26"/>
    </row>
    <row r="142" spans="2:109" s="10" customFormat="1" ht="9" customHeight="1">
      <c r="B142" s="9"/>
      <c r="C142" s="109" t="s">
        <v>36</v>
      </c>
      <c r="D142" s="109"/>
      <c r="E142" s="109"/>
      <c r="F142" s="109"/>
      <c r="G142" s="109"/>
      <c r="H142" s="110" t="str">
        <f>IF(J142="","","T")</f>
        <v/>
      </c>
      <c r="I142" s="110"/>
      <c r="J142" s="76" t="str">
        <f>IF(基本情報!$C$10="","",基本情報!$C$10)</f>
        <v/>
      </c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G142" s="22"/>
      <c r="AH142" s="82"/>
      <c r="AI142" s="83"/>
      <c r="AJ142" s="83"/>
      <c r="AK142" s="83"/>
      <c r="AL142" s="83"/>
      <c r="AM142" s="83"/>
      <c r="AN142" s="83"/>
      <c r="AO142" s="83"/>
      <c r="AP142" s="83"/>
      <c r="AQ142" s="85"/>
      <c r="AR142" s="85"/>
      <c r="AS142" s="85"/>
      <c r="AT142" s="85"/>
      <c r="AU142" s="85"/>
      <c r="AV142" s="85"/>
      <c r="AW142" s="85"/>
      <c r="AX142" s="85"/>
      <c r="AY142" s="85"/>
      <c r="AZ142" s="85"/>
      <c r="BA142" s="85"/>
      <c r="BB142" s="85"/>
      <c r="BC142" s="85"/>
      <c r="BD142" s="82"/>
      <c r="BE142" s="83"/>
      <c r="BF142" s="83"/>
      <c r="BG142" s="83"/>
      <c r="BH142" s="83"/>
      <c r="BI142" s="83"/>
      <c r="BJ142" s="83"/>
      <c r="BK142" s="83"/>
      <c r="BL142" s="139"/>
      <c r="BM142" s="146"/>
      <c r="BN142" s="147"/>
      <c r="BO142" s="147"/>
      <c r="BP142" s="147"/>
      <c r="BQ142" s="147"/>
      <c r="BR142" s="147"/>
      <c r="BS142" s="147"/>
      <c r="BT142" s="147"/>
      <c r="BU142" s="147"/>
      <c r="BV142" s="147"/>
      <c r="BW142" s="147"/>
      <c r="BX142" s="147"/>
      <c r="BY142" s="148"/>
      <c r="BZ142" s="9"/>
      <c r="CA142" s="19"/>
      <c r="CB142" s="78"/>
      <c r="CC142" s="78"/>
      <c r="CD142" s="78"/>
      <c r="CE142" s="78"/>
      <c r="CF142" s="78"/>
      <c r="CG142" s="78"/>
      <c r="CH142" s="78"/>
      <c r="CI142" s="78"/>
      <c r="CJ142" s="78"/>
      <c r="CK142" s="78"/>
      <c r="CL142" s="78"/>
      <c r="CM142" s="78"/>
      <c r="CN142" s="78"/>
      <c r="CO142" s="79"/>
      <c r="CP142" s="79"/>
      <c r="CQ142" s="79"/>
      <c r="CR142" s="79"/>
      <c r="CS142" s="79"/>
      <c r="CT142" s="79"/>
      <c r="CU142" s="79"/>
      <c r="CV142" s="79"/>
      <c r="CW142" s="79"/>
      <c r="CX142" s="79"/>
      <c r="CY142" s="79"/>
      <c r="CZ142" s="79"/>
      <c r="DA142" s="79"/>
      <c r="DB142" s="9"/>
      <c r="DC142" s="9"/>
      <c r="DD142" s="19"/>
      <c r="DE142" s="26"/>
    </row>
    <row r="143" spans="2:109" s="10" customFormat="1" ht="9" customHeight="1">
      <c r="B143" s="11"/>
      <c r="C143" s="109"/>
      <c r="D143" s="109"/>
      <c r="E143" s="109"/>
      <c r="F143" s="109"/>
      <c r="G143" s="109"/>
      <c r="H143" s="110"/>
      <c r="I143" s="110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G143" s="22"/>
      <c r="AH143" s="152" t="s">
        <v>16</v>
      </c>
      <c r="AI143" s="153"/>
      <c r="AJ143" s="153"/>
      <c r="AK143" s="153"/>
      <c r="AL143" s="153"/>
      <c r="AM143" s="153"/>
      <c r="AN143" s="153"/>
      <c r="AO143" s="153"/>
      <c r="AP143" s="153"/>
      <c r="AQ143" s="156">
        <f>IF($AQ$32="","",$AQ$32)</f>
        <v>0</v>
      </c>
      <c r="AR143" s="156"/>
      <c r="AS143" s="156"/>
      <c r="AT143" s="156"/>
      <c r="AU143" s="156"/>
      <c r="AV143" s="156"/>
      <c r="AW143" s="156"/>
      <c r="AX143" s="156"/>
      <c r="AY143" s="156"/>
      <c r="AZ143" s="156"/>
      <c r="BA143" s="156"/>
      <c r="BB143" s="156"/>
      <c r="BC143" s="156"/>
      <c r="BD143" s="82"/>
      <c r="BE143" s="83"/>
      <c r="BF143" s="83"/>
      <c r="BG143" s="83"/>
      <c r="BH143" s="83"/>
      <c r="BI143" s="83"/>
      <c r="BJ143" s="83"/>
      <c r="BK143" s="83"/>
      <c r="BL143" s="139"/>
      <c r="BM143" s="146"/>
      <c r="BN143" s="147"/>
      <c r="BO143" s="147"/>
      <c r="BP143" s="147"/>
      <c r="BQ143" s="147"/>
      <c r="BR143" s="147"/>
      <c r="BS143" s="147"/>
      <c r="BT143" s="147"/>
      <c r="BU143" s="147"/>
      <c r="BV143" s="147"/>
      <c r="BW143" s="147"/>
      <c r="BX143" s="147"/>
      <c r="BY143" s="148"/>
      <c r="BZ143" s="9"/>
      <c r="CA143" s="19"/>
      <c r="CB143" s="78"/>
      <c r="CC143" s="78"/>
      <c r="CD143" s="78"/>
      <c r="CE143" s="78"/>
      <c r="CF143" s="78"/>
      <c r="CG143" s="78"/>
      <c r="CH143" s="78"/>
      <c r="CI143" s="78"/>
      <c r="CJ143" s="78"/>
      <c r="CK143" s="78"/>
      <c r="CL143" s="78"/>
      <c r="CM143" s="78"/>
      <c r="CN143" s="78"/>
      <c r="CO143" s="79"/>
      <c r="CP143" s="79"/>
      <c r="CQ143" s="79"/>
      <c r="CR143" s="79"/>
      <c r="CS143" s="79"/>
      <c r="CT143" s="79"/>
      <c r="CU143" s="79"/>
      <c r="CV143" s="79"/>
      <c r="CW143" s="79"/>
      <c r="CX143" s="79"/>
      <c r="CY143" s="79"/>
      <c r="CZ143" s="79"/>
      <c r="DA143" s="79"/>
      <c r="DB143" s="9"/>
      <c r="DC143" s="9"/>
      <c r="DD143" s="27"/>
      <c r="DE143" s="26"/>
    </row>
    <row r="144" spans="2:109" s="10" customFormat="1" ht="9" customHeight="1">
      <c r="B144" s="9"/>
      <c r="C144" s="28"/>
      <c r="D144" s="28"/>
      <c r="E144" s="28"/>
      <c r="F144" s="28"/>
      <c r="G144" s="28"/>
      <c r="H144" s="28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2"/>
      <c r="AH144" s="140"/>
      <c r="AI144" s="141"/>
      <c r="AJ144" s="141"/>
      <c r="AK144" s="141"/>
      <c r="AL144" s="141"/>
      <c r="AM144" s="141"/>
      <c r="AN144" s="141"/>
      <c r="AO144" s="141"/>
      <c r="AP144" s="141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140"/>
      <c r="BE144" s="141"/>
      <c r="BF144" s="141"/>
      <c r="BG144" s="141"/>
      <c r="BH144" s="141"/>
      <c r="BI144" s="141"/>
      <c r="BJ144" s="141"/>
      <c r="BK144" s="141"/>
      <c r="BL144" s="142"/>
      <c r="BM144" s="149"/>
      <c r="BN144" s="150"/>
      <c r="BO144" s="150"/>
      <c r="BP144" s="150"/>
      <c r="BQ144" s="150"/>
      <c r="BR144" s="150"/>
      <c r="BS144" s="150"/>
      <c r="BT144" s="150"/>
      <c r="BU144" s="150"/>
      <c r="BV144" s="150"/>
      <c r="BW144" s="150"/>
      <c r="BX144" s="150"/>
      <c r="BY144" s="151"/>
      <c r="BZ144" s="9"/>
      <c r="CA144" s="19"/>
      <c r="CB144" s="78"/>
      <c r="CC144" s="78"/>
      <c r="CD144" s="78"/>
      <c r="CE144" s="78"/>
      <c r="CF144" s="78"/>
      <c r="CG144" s="78"/>
      <c r="CH144" s="78"/>
      <c r="CI144" s="78"/>
      <c r="CJ144" s="78"/>
      <c r="CK144" s="78"/>
      <c r="CL144" s="78"/>
      <c r="CM144" s="78"/>
      <c r="CN144" s="78"/>
      <c r="CO144" s="79"/>
      <c r="CP144" s="79"/>
      <c r="CQ144" s="79"/>
      <c r="CR144" s="79"/>
      <c r="CS144" s="79"/>
      <c r="CT144" s="79"/>
      <c r="CU144" s="79"/>
      <c r="CV144" s="79"/>
      <c r="CW144" s="79"/>
      <c r="CX144" s="79"/>
      <c r="CY144" s="79"/>
      <c r="CZ144" s="79"/>
      <c r="DA144" s="79"/>
      <c r="DB144" s="9"/>
      <c r="DC144" s="9"/>
      <c r="DD144" s="19"/>
      <c r="DE144" s="26"/>
    </row>
    <row r="145" spans="1:109" s="10" customFormat="1" ht="9" customHeight="1">
      <c r="B145" s="11"/>
      <c r="C145" s="28"/>
      <c r="D145" s="28"/>
      <c r="E145" s="28"/>
      <c r="F145" s="29"/>
      <c r="G145" s="29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2"/>
      <c r="AH145" s="80" t="s">
        <v>21</v>
      </c>
      <c r="AI145" s="81"/>
      <c r="AJ145" s="81"/>
      <c r="AK145" s="81"/>
      <c r="AL145" s="81"/>
      <c r="AM145" s="81"/>
      <c r="AN145" s="81"/>
      <c r="AO145" s="81"/>
      <c r="AP145" s="81"/>
      <c r="AQ145" s="84" t="str">
        <f>IF($AQ$34="","",$AQ$34)</f>
        <v/>
      </c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163" t="s">
        <v>22</v>
      </c>
      <c r="BE145" s="164"/>
      <c r="BF145" s="164"/>
      <c r="BG145" s="164"/>
      <c r="BH145" s="164"/>
      <c r="BI145" s="164"/>
      <c r="BJ145" s="164"/>
      <c r="BK145" s="164"/>
      <c r="BL145" s="164"/>
      <c r="BM145" s="143" t="str">
        <f>IF($BM$34="","",$BM$34)</f>
        <v/>
      </c>
      <c r="BN145" s="144"/>
      <c r="BO145" s="144"/>
      <c r="BP145" s="144"/>
      <c r="BQ145" s="144"/>
      <c r="BR145" s="144"/>
      <c r="BS145" s="144"/>
      <c r="BT145" s="144"/>
      <c r="BU145" s="144"/>
      <c r="BV145" s="144"/>
      <c r="BW145" s="144"/>
      <c r="BX145" s="144"/>
      <c r="BY145" s="145"/>
      <c r="BZ145" s="9"/>
      <c r="CA145" s="19"/>
      <c r="CB145" s="77" t="s">
        <v>25</v>
      </c>
      <c r="CC145" s="78"/>
      <c r="CD145" s="78"/>
      <c r="CE145" s="78"/>
      <c r="CF145" s="78"/>
      <c r="CG145" s="78"/>
      <c r="CH145" s="78"/>
      <c r="CI145" s="78"/>
      <c r="CJ145" s="78"/>
      <c r="CK145" s="78"/>
      <c r="CL145" s="78"/>
      <c r="CM145" s="78"/>
      <c r="CN145" s="78"/>
      <c r="CO145" s="79" t="str">
        <f>IF($CO$34="","",$CO$34)</f>
        <v/>
      </c>
      <c r="CP145" s="79"/>
      <c r="CQ145" s="79"/>
      <c r="CR145" s="79"/>
      <c r="CS145" s="79"/>
      <c r="CT145" s="79"/>
      <c r="CU145" s="79"/>
      <c r="CV145" s="79"/>
      <c r="CW145" s="79"/>
      <c r="CX145" s="79"/>
      <c r="CY145" s="79"/>
      <c r="CZ145" s="79"/>
      <c r="DA145" s="79"/>
      <c r="DB145" s="9"/>
      <c r="DC145" s="9"/>
      <c r="DD145" s="30"/>
      <c r="DE145" s="24"/>
    </row>
    <row r="146" spans="1:109" s="10" customFormat="1" ht="9" customHeight="1">
      <c r="B146" s="9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22"/>
      <c r="AH146" s="82"/>
      <c r="AI146" s="83"/>
      <c r="AJ146" s="83"/>
      <c r="AK146" s="83"/>
      <c r="AL146" s="83"/>
      <c r="AM146" s="83"/>
      <c r="AN146" s="83"/>
      <c r="AO146" s="83"/>
      <c r="AP146" s="83"/>
      <c r="AQ146" s="85"/>
      <c r="AR146" s="85"/>
      <c r="AS146" s="85"/>
      <c r="AT146" s="85"/>
      <c r="AU146" s="85"/>
      <c r="AV146" s="85"/>
      <c r="AW146" s="85"/>
      <c r="AX146" s="85"/>
      <c r="AY146" s="85"/>
      <c r="AZ146" s="85"/>
      <c r="BA146" s="85"/>
      <c r="BB146" s="85"/>
      <c r="BC146" s="85"/>
      <c r="BD146" s="164"/>
      <c r="BE146" s="164"/>
      <c r="BF146" s="164"/>
      <c r="BG146" s="164"/>
      <c r="BH146" s="164"/>
      <c r="BI146" s="164"/>
      <c r="BJ146" s="164"/>
      <c r="BK146" s="164"/>
      <c r="BL146" s="164"/>
      <c r="BM146" s="146"/>
      <c r="BN146" s="147"/>
      <c r="BO146" s="147"/>
      <c r="BP146" s="147"/>
      <c r="BQ146" s="147"/>
      <c r="BR146" s="147"/>
      <c r="BS146" s="147"/>
      <c r="BT146" s="147"/>
      <c r="BU146" s="147"/>
      <c r="BV146" s="147"/>
      <c r="BW146" s="147"/>
      <c r="BX146" s="147"/>
      <c r="BY146" s="148"/>
      <c r="BZ146" s="9"/>
      <c r="CA146" s="19"/>
      <c r="CB146" s="78"/>
      <c r="CC146" s="78"/>
      <c r="CD146" s="78"/>
      <c r="CE146" s="78"/>
      <c r="CF146" s="78"/>
      <c r="CG146" s="78"/>
      <c r="CH146" s="78"/>
      <c r="CI146" s="78"/>
      <c r="CJ146" s="78"/>
      <c r="CK146" s="78"/>
      <c r="CL146" s="78"/>
      <c r="CM146" s="78"/>
      <c r="CN146" s="78"/>
      <c r="CO146" s="79"/>
      <c r="CP146" s="79"/>
      <c r="CQ146" s="79"/>
      <c r="CR146" s="79"/>
      <c r="CS146" s="79"/>
      <c r="CT146" s="79"/>
      <c r="CU146" s="79"/>
      <c r="CV146" s="79"/>
      <c r="CW146" s="79"/>
      <c r="CX146" s="79"/>
      <c r="CY146" s="79"/>
      <c r="CZ146" s="79"/>
      <c r="DA146" s="79"/>
      <c r="DB146" s="9"/>
      <c r="DC146" s="9"/>
      <c r="DD146" s="30"/>
      <c r="DE146" s="24"/>
    </row>
    <row r="147" spans="1:109" s="10" customFormat="1" ht="9" customHeight="1">
      <c r="B147" s="9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9"/>
      <c r="AH147" s="169" t="s">
        <v>16</v>
      </c>
      <c r="AI147" s="169"/>
      <c r="AJ147" s="169"/>
      <c r="AK147" s="169"/>
      <c r="AL147" s="169"/>
      <c r="AM147" s="169"/>
      <c r="AN147" s="169"/>
      <c r="AO147" s="169"/>
      <c r="AP147" s="169"/>
      <c r="AQ147" s="156" t="str">
        <f>IF($AQ$36="","",$AQ$36)</f>
        <v/>
      </c>
      <c r="AR147" s="156"/>
      <c r="AS147" s="156"/>
      <c r="AT147" s="156"/>
      <c r="AU147" s="156"/>
      <c r="AV147" s="156"/>
      <c r="AW147" s="156"/>
      <c r="AX147" s="156"/>
      <c r="AY147" s="156"/>
      <c r="AZ147" s="156"/>
      <c r="BA147" s="156"/>
      <c r="BB147" s="156"/>
      <c r="BC147" s="156"/>
      <c r="BD147" s="164"/>
      <c r="BE147" s="164"/>
      <c r="BF147" s="164"/>
      <c r="BG147" s="164"/>
      <c r="BH147" s="164"/>
      <c r="BI147" s="164"/>
      <c r="BJ147" s="164"/>
      <c r="BK147" s="164"/>
      <c r="BL147" s="164"/>
      <c r="BM147" s="146"/>
      <c r="BN147" s="147"/>
      <c r="BO147" s="147"/>
      <c r="BP147" s="147"/>
      <c r="BQ147" s="147"/>
      <c r="BR147" s="147"/>
      <c r="BS147" s="147"/>
      <c r="BT147" s="147"/>
      <c r="BU147" s="147"/>
      <c r="BV147" s="147"/>
      <c r="BW147" s="147"/>
      <c r="BX147" s="147"/>
      <c r="BY147" s="148"/>
      <c r="BZ147" s="9"/>
      <c r="CA147" s="19"/>
      <c r="CB147" s="78"/>
      <c r="CC147" s="78"/>
      <c r="CD147" s="78"/>
      <c r="CE147" s="78"/>
      <c r="CF147" s="78"/>
      <c r="CG147" s="78"/>
      <c r="CH147" s="78"/>
      <c r="CI147" s="78"/>
      <c r="CJ147" s="78"/>
      <c r="CK147" s="78"/>
      <c r="CL147" s="78"/>
      <c r="CM147" s="78"/>
      <c r="CN147" s="78"/>
      <c r="CO147" s="79"/>
      <c r="CP147" s="79"/>
      <c r="CQ147" s="79"/>
      <c r="CR147" s="79"/>
      <c r="CS147" s="79"/>
      <c r="CT147" s="79"/>
      <c r="CU147" s="79"/>
      <c r="CV147" s="79"/>
      <c r="CW147" s="79"/>
      <c r="CX147" s="79"/>
      <c r="CY147" s="79"/>
      <c r="CZ147" s="79"/>
      <c r="DA147" s="79"/>
      <c r="DB147" s="9"/>
      <c r="DC147" s="9"/>
      <c r="DD147" s="30"/>
      <c r="DE147" s="24"/>
    </row>
    <row r="148" spans="1:109" s="10" customFormat="1" ht="9" customHeight="1">
      <c r="B148" s="9"/>
      <c r="C148" s="76" t="s">
        <v>37</v>
      </c>
      <c r="D148" s="76"/>
      <c r="E148" s="76"/>
      <c r="F148" s="76"/>
      <c r="G148" s="76"/>
      <c r="H148" s="76"/>
      <c r="I148" s="76"/>
      <c r="J148" s="76"/>
      <c r="K148" s="76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31"/>
      <c r="AD148" s="31"/>
      <c r="AE148" s="31"/>
      <c r="AF148" s="31"/>
      <c r="AG148" s="9"/>
      <c r="AH148" s="164"/>
      <c r="AI148" s="164"/>
      <c r="AJ148" s="164"/>
      <c r="AK148" s="164"/>
      <c r="AL148" s="164"/>
      <c r="AM148" s="164"/>
      <c r="AN148" s="164"/>
      <c r="AO148" s="164"/>
      <c r="AP148" s="16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164"/>
      <c r="BE148" s="164"/>
      <c r="BF148" s="164"/>
      <c r="BG148" s="164"/>
      <c r="BH148" s="164"/>
      <c r="BI148" s="164"/>
      <c r="BJ148" s="164"/>
      <c r="BK148" s="164"/>
      <c r="BL148" s="164"/>
      <c r="BM148" s="149"/>
      <c r="BN148" s="150"/>
      <c r="BO148" s="150"/>
      <c r="BP148" s="150"/>
      <c r="BQ148" s="150"/>
      <c r="BR148" s="150"/>
      <c r="BS148" s="150"/>
      <c r="BT148" s="150"/>
      <c r="BU148" s="150"/>
      <c r="BV148" s="150"/>
      <c r="BW148" s="150"/>
      <c r="BX148" s="150"/>
      <c r="BY148" s="151"/>
      <c r="BZ148" s="9"/>
      <c r="CA148" s="19"/>
      <c r="CB148" s="78"/>
      <c r="CC148" s="78"/>
      <c r="CD148" s="78"/>
      <c r="CE148" s="78"/>
      <c r="CF148" s="78"/>
      <c r="CG148" s="78"/>
      <c r="CH148" s="78"/>
      <c r="CI148" s="78"/>
      <c r="CJ148" s="78"/>
      <c r="CK148" s="78"/>
      <c r="CL148" s="78"/>
      <c r="CM148" s="78"/>
      <c r="CN148" s="78"/>
      <c r="CO148" s="79"/>
      <c r="CP148" s="79"/>
      <c r="CQ148" s="79"/>
      <c r="CR148" s="79"/>
      <c r="CS148" s="79"/>
      <c r="CT148" s="79"/>
      <c r="CU148" s="79"/>
      <c r="CV148" s="79"/>
      <c r="CW148" s="79"/>
      <c r="CX148" s="79"/>
      <c r="CY148" s="79"/>
      <c r="CZ148" s="79"/>
      <c r="DA148" s="79"/>
      <c r="DB148" s="9"/>
      <c r="DC148" s="9"/>
      <c r="DD148" s="20"/>
      <c r="DE148" s="24"/>
    </row>
    <row r="149" spans="1:109" s="10" customFormat="1" ht="9" customHeight="1">
      <c r="B149" s="9"/>
      <c r="C149" s="76"/>
      <c r="D149" s="76"/>
      <c r="E149" s="76"/>
      <c r="F149" s="76"/>
      <c r="G149" s="76"/>
      <c r="H149" s="76"/>
      <c r="I149" s="76"/>
      <c r="J149" s="76"/>
      <c r="K149" s="76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31"/>
      <c r="AD149" s="31"/>
      <c r="AE149" s="31"/>
      <c r="AF149" s="31"/>
      <c r="AG149" s="9"/>
      <c r="AH149" s="170" t="s">
        <v>14</v>
      </c>
      <c r="AI149" s="170"/>
      <c r="AJ149" s="170"/>
      <c r="AK149" s="170"/>
      <c r="AL149" s="170"/>
      <c r="AM149" s="170"/>
      <c r="AN149" s="170"/>
      <c r="AO149" s="170"/>
      <c r="AP149" s="170"/>
      <c r="AQ149" s="165" t="s">
        <v>15</v>
      </c>
      <c r="AR149" s="166"/>
      <c r="AS149" s="166"/>
      <c r="AT149" s="166"/>
      <c r="AU149" s="166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3"/>
      <c r="BI149" s="165" t="str">
        <f>IF($BI$38="","",$BI$38)</f>
        <v/>
      </c>
      <c r="BJ149" s="166"/>
      <c r="BK149" s="166"/>
      <c r="BL149" s="166"/>
      <c r="BM149" s="166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3"/>
      <c r="BZ149" s="9"/>
      <c r="CA149" s="19"/>
      <c r="CB149" s="78" t="s">
        <v>26</v>
      </c>
      <c r="CC149" s="78"/>
      <c r="CD149" s="78"/>
      <c r="CE149" s="78"/>
      <c r="CF149" s="78"/>
      <c r="CG149" s="78"/>
      <c r="CH149" s="78"/>
      <c r="CI149" s="78"/>
      <c r="CJ149" s="78"/>
      <c r="CK149" s="78"/>
      <c r="CL149" s="78"/>
      <c r="CM149" s="78"/>
      <c r="CN149" s="78"/>
      <c r="CO149" s="79" t="str">
        <f>IF($CO$38="","",$CO$38)</f>
        <v/>
      </c>
      <c r="CP149" s="79"/>
      <c r="CQ149" s="79"/>
      <c r="CR149" s="79"/>
      <c r="CS149" s="79"/>
      <c r="CT149" s="79"/>
      <c r="CU149" s="79"/>
      <c r="CV149" s="79"/>
      <c r="CW149" s="79"/>
      <c r="CX149" s="79"/>
      <c r="CY149" s="79"/>
      <c r="CZ149" s="79"/>
      <c r="DA149" s="79"/>
      <c r="DB149" s="9"/>
      <c r="DC149" s="9"/>
      <c r="DD149" s="20"/>
      <c r="DE149" s="24"/>
    </row>
    <row r="150" spans="1:109" ht="9" customHeight="1">
      <c r="B150" s="9"/>
      <c r="C150" s="107" t="str">
        <f>IF(基本情報!$B$11="","",基本情報!$B$11)</f>
        <v/>
      </c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 t="str">
        <f>IF(基本情報!$B$12="","",基本情報!$B$12)</f>
        <v/>
      </c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31"/>
      <c r="AD150" s="31"/>
      <c r="AE150" s="31"/>
      <c r="AF150" s="31"/>
      <c r="AG150" s="9"/>
      <c r="AH150" s="170"/>
      <c r="AI150" s="170"/>
      <c r="AJ150" s="170"/>
      <c r="AK150" s="170"/>
      <c r="AL150" s="170"/>
      <c r="AM150" s="170"/>
      <c r="AN150" s="170"/>
      <c r="AO150" s="170"/>
      <c r="AP150" s="170"/>
      <c r="AQ150" s="167"/>
      <c r="AR150" s="121"/>
      <c r="AS150" s="121"/>
      <c r="AT150" s="121"/>
      <c r="AU150" s="121"/>
      <c r="AV150" s="9"/>
      <c r="AW150" s="9"/>
      <c r="AX150" s="9"/>
      <c r="AY150" s="9"/>
      <c r="AZ150" s="9"/>
      <c r="BA150" s="9"/>
      <c r="BD150" s="159">
        <f>IF($BD$39="","",$BD$39)</f>
        <v>1</v>
      </c>
      <c r="BE150" s="159"/>
      <c r="BF150" s="159"/>
      <c r="BG150" s="159"/>
      <c r="BH150" s="160"/>
      <c r="BI150" s="167"/>
      <c r="BJ150" s="121"/>
      <c r="BK150" s="121"/>
      <c r="BL150" s="121"/>
      <c r="BM150" s="121"/>
      <c r="BN150" s="171" t="str">
        <f>IF($BN$39="","",$BN$39)</f>
        <v/>
      </c>
      <c r="BO150" s="171"/>
      <c r="BP150" s="171"/>
      <c r="BQ150" s="173" t="str">
        <f>IF($BQ$39="","",$BQ$39)</f>
        <v/>
      </c>
      <c r="BR150" s="173"/>
      <c r="BS150" s="173" t="str">
        <f>IF($BS$39="","",$BS$39)</f>
        <v/>
      </c>
      <c r="BT150" s="173"/>
      <c r="BU150" s="159" t="str">
        <f>IF($BU$39="","",$BU$39)</f>
        <v/>
      </c>
      <c r="BV150" s="159"/>
      <c r="BW150" s="159"/>
      <c r="BX150" s="159"/>
      <c r="BY150" s="160"/>
      <c r="BZ150" s="9"/>
      <c r="CA150" s="19"/>
      <c r="CB150" s="78"/>
      <c r="CC150" s="78"/>
      <c r="CD150" s="78"/>
      <c r="CE150" s="78"/>
      <c r="CF150" s="78"/>
      <c r="CG150" s="78"/>
      <c r="CH150" s="78"/>
      <c r="CI150" s="78"/>
      <c r="CJ150" s="78"/>
      <c r="CK150" s="78"/>
      <c r="CL150" s="78"/>
      <c r="CM150" s="78"/>
      <c r="CN150" s="78"/>
      <c r="CO150" s="79"/>
      <c r="CP150" s="79"/>
      <c r="CQ150" s="79"/>
      <c r="CR150" s="79"/>
      <c r="CS150" s="79"/>
      <c r="CT150" s="79"/>
      <c r="CU150" s="79"/>
      <c r="CV150" s="79"/>
      <c r="CW150" s="79"/>
      <c r="CX150" s="79"/>
      <c r="CY150" s="79"/>
      <c r="CZ150" s="79"/>
      <c r="DA150" s="79"/>
      <c r="DB150" s="9"/>
      <c r="DC150" s="9"/>
      <c r="DD150" s="20"/>
      <c r="DE150" s="24"/>
    </row>
    <row r="151" spans="1:109" ht="9" customHeight="1">
      <c r="B151" s="9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31"/>
      <c r="AD151" s="31"/>
      <c r="AE151" s="31"/>
      <c r="AF151" s="31"/>
      <c r="AG151" s="9"/>
      <c r="AH151" s="170"/>
      <c r="AI151" s="170"/>
      <c r="AJ151" s="170"/>
      <c r="AK151" s="170"/>
      <c r="AL151" s="170"/>
      <c r="AM151" s="170"/>
      <c r="AN151" s="170"/>
      <c r="AO151" s="170"/>
      <c r="AP151" s="170"/>
      <c r="AQ151" s="34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6"/>
      <c r="BC151" s="37"/>
      <c r="BD151" s="161"/>
      <c r="BE151" s="161"/>
      <c r="BF151" s="161"/>
      <c r="BG151" s="161"/>
      <c r="BH151" s="162"/>
      <c r="BI151" s="34"/>
      <c r="BJ151" s="35"/>
      <c r="BK151" s="35"/>
      <c r="BL151" s="35"/>
      <c r="BM151" s="35"/>
      <c r="BN151" s="172"/>
      <c r="BO151" s="172"/>
      <c r="BP151" s="172"/>
      <c r="BQ151" s="94"/>
      <c r="BR151" s="94"/>
      <c r="BS151" s="94"/>
      <c r="BT151" s="94"/>
      <c r="BU151" s="161"/>
      <c r="BV151" s="161"/>
      <c r="BW151" s="161"/>
      <c r="BX151" s="161"/>
      <c r="BY151" s="162"/>
      <c r="BZ151" s="9"/>
      <c r="CA151" s="19"/>
      <c r="CB151" s="78" t="s">
        <v>29</v>
      </c>
      <c r="CC151" s="78"/>
      <c r="CD151" s="78"/>
      <c r="CE151" s="78"/>
      <c r="CF151" s="78"/>
      <c r="CG151" s="78"/>
      <c r="CH151" s="78"/>
      <c r="CI151" s="78"/>
      <c r="CJ151" s="78"/>
      <c r="CK151" s="78"/>
      <c r="CL151" s="78"/>
      <c r="CM151" s="78"/>
      <c r="CN151" s="78"/>
      <c r="CO151" s="79" t="str">
        <f>IF($CO$40="","",$CO$40)</f>
        <v/>
      </c>
      <c r="CP151" s="79"/>
      <c r="CQ151" s="79"/>
      <c r="CR151" s="79"/>
      <c r="CS151" s="79"/>
      <c r="CT151" s="79"/>
      <c r="CU151" s="79"/>
      <c r="CV151" s="79"/>
      <c r="CW151" s="79"/>
      <c r="CX151" s="79"/>
      <c r="CY151" s="79"/>
      <c r="CZ151" s="79"/>
      <c r="DA151" s="79"/>
      <c r="DB151" s="9"/>
      <c r="DC151" s="9"/>
      <c r="DD151" s="20"/>
      <c r="DE151" s="24"/>
    </row>
    <row r="152" spans="1:109" ht="9" customHeight="1">
      <c r="A152" s="6"/>
      <c r="B152" s="7"/>
      <c r="C152" s="107" t="s">
        <v>7</v>
      </c>
      <c r="D152" s="107"/>
      <c r="E152" s="107"/>
      <c r="F152" s="107"/>
      <c r="G152" s="107"/>
      <c r="H152" s="107"/>
      <c r="I152" s="107"/>
      <c r="J152" s="107" t="str">
        <f>IF(基本情報!$B$13="","",基本情報!$B$13)</f>
        <v/>
      </c>
      <c r="K152" s="107"/>
      <c r="L152" s="107"/>
      <c r="M152" s="107"/>
      <c r="N152" s="107" t="s">
        <v>6</v>
      </c>
      <c r="O152" s="107"/>
      <c r="P152" s="107"/>
      <c r="Q152" s="107"/>
      <c r="R152" s="107"/>
      <c r="S152" s="107"/>
      <c r="T152" s="107" t="str">
        <f>IF(基本情報!$B$14="","",基本情報!$B$14)</f>
        <v/>
      </c>
      <c r="U152" s="107"/>
      <c r="V152" s="107"/>
      <c r="W152" s="107"/>
      <c r="X152" s="107"/>
      <c r="Y152" s="107"/>
      <c r="Z152" s="107"/>
      <c r="AA152" s="107"/>
      <c r="AB152" s="107"/>
      <c r="AC152" s="7"/>
      <c r="AD152" s="7"/>
      <c r="AE152" s="7"/>
      <c r="AF152" s="7"/>
      <c r="AG152" s="7"/>
      <c r="AH152" s="38"/>
      <c r="AI152" s="38"/>
      <c r="AJ152" s="38"/>
      <c r="AK152" s="38"/>
      <c r="AL152" s="38"/>
      <c r="AM152" s="38"/>
      <c r="AN152" s="38"/>
      <c r="AO152" s="38"/>
      <c r="AP152" s="38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22"/>
      <c r="BD152" s="22"/>
      <c r="BE152" s="22"/>
      <c r="BF152" s="22"/>
      <c r="BG152" s="22"/>
      <c r="BH152" s="22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9"/>
      <c r="CA152" s="19"/>
      <c r="CB152" s="78"/>
      <c r="CC152" s="78"/>
      <c r="CD152" s="78"/>
      <c r="CE152" s="78"/>
      <c r="CF152" s="78"/>
      <c r="CG152" s="78"/>
      <c r="CH152" s="78"/>
      <c r="CI152" s="78"/>
      <c r="CJ152" s="78"/>
      <c r="CK152" s="78"/>
      <c r="CL152" s="78"/>
      <c r="CM152" s="78"/>
      <c r="CN152" s="78"/>
      <c r="CO152" s="79"/>
      <c r="CP152" s="79"/>
      <c r="CQ152" s="79"/>
      <c r="CR152" s="79"/>
      <c r="CS152" s="79"/>
      <c r="CT152" s="79"/>
      <c r="CU152" s="79"/>
      <c r="CV152" s="79"/>
      <c r="CW152" s="79"/>
      <c r="CX152" s="79"/>
      <c r="CY152" s="79"/>
      <c r="CZ152" s="79"/>
      <c r="DA152" s="79"/>
      <c r="DB152" s="9"/>
      <c r="DC152" s="9"/>
      <c r="DD152" s="20"/>
      <c r="DE152" s="20"/>
    </row>
    <row r="153" spans="1:109" ht="9" customHeight="1">
      <c r="B153" s="7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9"/>
      <c r="AD153" s="9"/>
      <c r="AE153" s="9"/>
      <c r="AF153" s="9"/>
      <c r="AG153" s="9"/>
      <c r="AH153" s="174" t="s">
        <v>60</v>
      </c>
      <c r="AI153" s="175"/>
      <c r="AJ153" s="175"/>
      <c r="AK153" s="175"/>
      <c r="AL153" s="175"/>
      <c r="AM153" s="175"/>
      <c r="AN153" s="175"/>
      <c r="AO153" s="175"/>
      <c r="AP153" s="175"/>
      <c r="AQ153" s="175"/>
      <c r="AR153" s="175"/>
      <c r="AS153" s="175"/>
      <c r="AT153" s="175"/>
      <c r="AU153" s="175"/>
      <c r="AV153" s="175"/>
      <c r="AW153" s="175"/>
      <c r="AX153" s="175"/>
      <c r="AY153" s="175"/>
      <c r="AZ153" s="175"/>
      <c r="BA153" s="175"/>
      <c r="BB153" s="175"/>
      <c r="BC153" s="175"/>
      <c r="BD153" s="40"/>
      <c r="BE153" s="40"/>
      <c r="BF153" s="40"/>
      <c r="BG153" s="40"/>
      <c r="BH153" s="40"/>
      <c r="BI153" s="32"/>
      <c r="BJ153" s="32"/>
      <c r="BK153" s="32"/>
      <c r="BL153" s="32"/>
      <c r="BM153" s="32"/>
      <c r="BN153" s="32"/>
      <c r="BO153" s="32"/>
      <c r="BP153" s="32"/>
      <c r="BQ153" s="32"/>
      <c r="BR153" s="40"/>
      <c r="BS153" s="40"/>
      <c r="BT153" s="40"/>
      <c r="BU153" s="40"/>
      <c r="BV153" s="40"/>
      <c r="BW153" s="40"/>
      <c r="BX153" s="32"/>
      <c r="BY153" s="33"/>
      <c r="BZ153" s="9"/>
      <c r="CA153" s="9"/>
      <c r="CB153" s="78"/>
      <c r="CC153" s="78"/>
      <c r="CD153" s="78"/>
      <c r="CE153" s="78"/>
      <c r="CF153" s="78"/>
      <c r="CG153" s="78"/>
      <c r="CH153" s="78"/>
      <c r="CI153" s="78"/>
      <c r="CJ153" s="78"/>
      <c r="CK153" s="78"/>
      <c r="CL153" s="78"/>
      <c r="CM153" s="78"/>
      <c r="CN153" s="78"/>
      <c r="CO153" s="79"/>
      <c r="CP153" s="79"/>
      <c r="CQ153" s="79"/>
      <c r="CR153" s="79"/>
      <c r="CS153" s="79"/>
      <c r="CT153" s="79"/>
      <c r="CU153" s="79"/>
      <c r="CV153" s="79"/>
      <c r="CW153" s="79"/>
      <c r="CX153" s="79"/>
      <c r="CY153" s="79"/>
      <c r="CZ153" s="79"/>
      <c r="DA153" s="79"/>
      <c r="DB153" s="9"/>
      <c r="DC153" s="9"/>
      <c r="DD153" s="20"/>
      <c r="DE153" s="20"/>
    </row>
    <row r="154" spans="1:109" s="10" customFormat="1" ht="9" customHeight="1">
      <c r="B154" s="11"/>
      <c r="C154" s="107" t="s">
        <v>38</v>
      </c>
      <c r="D154" s="107"/>
      <c r="E154" s="107"/>
      <c r="F154" s="107"/>
      <c r="G154" s="107"/>
      <c r="H154" s="107"/>
      <c r="I154" s="107"/>
      <c r="J154" s="107" t="str">
        <f>IF(基本情報!$B$15="","",基本情報!$B$15)</f>
        <v/>
      </c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9"/>
      <c r="AD154" s="9"/>
      <c r="AE154" s="9"/>
      <c r="AF154" s="9"/>
      <c r="AG154" s="9"/>
      <c r="AH154" s="176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7"/>
      <c r="AU154" s="177"/>
      <c r="AV154" s="177"/>
      <c r="AW154" s="177"/>
      <c r="AX154" s="177"/>
      <c r="AY154" s="177"/>
      <c r="AZ154" s="177"/>
      <c r="BA154" s="177"/>
      <c r="BB154" s="177"/>
      <c r="BC154" s="177"/>
      <c r="BI154" s="7"/>
      <c r="BJ154" s="7"/>
      <c r="BK154" s="7"/>
      <c r="BL154" s="7"/>
      <c r="BM154" s="7"/>
      <c r="BN154" s="7"/>
      <c r="BO154" s="9"/>
      <c r="BP154" s="9"/>
      <c r="BQ154" s="9"/>
      <c r="BX154" s="9"/>
      <c r="BY154" s="41"/>
      <c r="BZ154" s="9"/>
      <c r="CA154" s="9"/>
      <c r="CB154" s="78" t="str">
        <f>IF($CB$43="","",$CB$43)</f>
        <v/>
      </c>
      <c r="CC154" s="78"/>
      <c r="CD154" s="78"/>
      <c r="CE154" s="78"/>
      <c r="CF154" s="78"/>
      <c r="CG154" s="78"/>
      <c r="CH154" s="78"/>
      <c r="CI154" s="78"/>
      <c r="CJ154" s="78"/>
      <c r="CK154" s="78"/>
      <c r="CL154" s="78"/>
      <c r="CM154" s="78"/>
      <c r="CN154" s="78"/>
      <c r="CO154" s="79" t="str">
        <f>IF($CO$43="","",$CO$43)</f>
        <v/>
      </c>
      <c r="CP154" s="79"/>
      <c r="CQ154" s="79"/>
      <c r="CR154" s="79"/>
      <c r="CS154" s="79"/>
      <c r="CT154" s="79"/>
      <c r="CU154" s="79"/>
      <c r="CV154" s="79"/>
      <c r="CW154" s="79"/>
      <c r="CX154" s="79"/>
      <c r="CY154" s="79"/>
      <c r="CZ154" s="79"/>
      <c r="DA154" s="79"/>
      <c r="DB154" s="9"/>
      <c r="DC154" s="9"/>
      <c r="DD154" s="20"/>
      <c r="DE154" s="20"/>
    </row>
    <row r="155" spans="1:109" s="10" customFormat="1" ht="18" customHeight="1">
      <c r="B155" s="9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9"/>
      <c r="AD155" s="9"/>
      <c r="AE155" s="9"/>
      <c r="AF155" s="9"/>
      <c r="AG155" s="9"/>
      <c r="AH155" s="178" t="s">
        <v>172</v>
      </c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79"/>
      <c r="AU155" s="179"/>
      <c r="AV155" s="179"/>
      <c r="AW155" s="179"/>
      <c r="AX155" s="179"/>
      <c r="AY155" s="179"/>
      <c r="AZ155" s="179"/>
      <c r="BA155" s="179"/>
      <c r="BB155" s="179"/>
      <c r="BC155" s="179"/>
      <c r="BD155" s="179"/>
      <c r="BE155" s="179"/>
      <c r="BF155" s="179"/>
      <c r="BG155" s="179"/>
      <c r="BH155" s="179"/>
      <c r="BI155" s="179"/>
      <c r="BJ155" s="179"/>
      <c r="BK155" s="42"/>
      <c r="BL155" s="168" t="str">
        <f>IF($BL$44="","",$BL$44)</f>
        <v/>
      </c>
      <c r="BM155" s="168"/>
      <c r="BN155" s="168"/>
      <c r="BO155" s="168"/>
      <c r="BP155" s="168"/>
      <c r="BQ155" s="168"/>
      <c r="BR155" s="168"/>
      <c r="BS155" s="168"/>
      <c r="BT155" s="168"/>
      <c r="BU155" s="168"/>
      <c r="BV155" s="168"/>
      <c r="BW155" s="168"/>
      <c r="BX155" s="168"/>
      <c r="BY155" s="184"/>
      <c r="BZ155" s="9"/>
      <c r="CA155" s="9"/>
      <c r="CB155" s="78"/>
      <c r="CC155" s="78"/>
      <c r="CD155" s="78"/>
      <c r="CE155" s="78"/>
      <c r="CF155" s="78"/>
      <c r="CG155" s="78"/>
      <c r="CH155" s="78"/>
      <c r="CI155" s="78"/>
      <c r="CJ155" s="78"/>
      <c r="CK155" s="78"/>
      <c r="CL155" s="78"/>
      <c r="CM155" s="78"/>
      <c r="CN155" s="78"/>
      <c r="CO155" s="79"/>
      <c r="CP155" s="79"/>
      <c r="CQ155" s="79"/>
      <c r="CR155" s="79"/>
      <c r="CS155" s="79"/>
      <c r="CT155" s="79"/>
      <c r="CU155" s="79"/>
      <c r="CV155" s="79"/>
      <c r="CW155" s="79"/>
      <c r="CX155" s="79"/>
      <c r="CY155" s="79"/>
      <c r="CZ155" s="79"/>
      <c r="DA155" s="79"/>
      <c r="DB155" s="9"/>
      <c r="DC155" s="9"/>
      <c r="DD155" s="19"/>
      <c r="DE155" s="19"/>
    </row>
    <row r="156" spans="1:109" s="10" customFormat="1" ht="18" customHeight="1">
      <c r="B156" s="9"/>
      <c r="C156" s="11"/>
      <c r="D156" s="11"/>
      <c r="E156" s="11"/>
      <c r="F156" s="11"/>
      <c r="G156" s="11"/>
      <c r="H156" s="11"/>
      <c r="I156" s="11"/>
      <c r="J156" s="11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43"/>
      <c r="BZ156" s="9"/>
      <c r="CA156" s="9"/>
      <c r="CW156" s="44"/>
      <c r="CX156" s="44"/>
      <c r="CY156" s="21"/>
      <c r="CZ156" s="44"/>
      <c r="DA156" s="44"/>
      <c r="DB156" s="9"/>
      <c r="DC156" s="9"/>
      <c r="DD156" s="19"/>
      <c r="DE156" s="19"/>
    </row>
    <row r="157" spans="1:109" s="10" customFormat="1" ht="9" customHeight="1">
      <c r="B157" s="12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DB157" s="9"/>
      <c r="DC157" s="9"/>
      <c r="DD157" s="19"/>
      <c r="DE157" s="19"/>
    </row>
    <row r="158" spans="1:109" s="10" customFormat="1" ht="9" customHeight="1">
      <c r="B158" s="12"/>
      <c r="C158" s="73" t="s">
        <v>95</v>
      </c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45"/>
      <c r="S158" s="45"/>
      <c r="T158" s="45"/>
      <c r="U158" s="45"/>
      <c r="V158" s="45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  <c r="BB158" s="46"/>
      <c r="BC158" s="46"/>
      <c r="BD158" s="46"/>
      <c r="BE158" s="46"/>
      <c r="BF158" s="46"/>
      <c r="BG158" s="46"/>
      <c r="BH158" s="46"/>
      <c r="BI158" s="46"/>
      <c r="BJ158" s="46"/>
      <c r="BK158" s="46"/>
      <c r="BL158" s="46"/>
      <c r="BM158" s="46"/>
      <c r="BN158" s="46"/>
      <c r="BO158" s="46"/>
      <c r="BP158" s="46"/>
      <c r="BQ158" s="46"/>
      <c r="BR158" s="46"/>
      <c r="BS158" s="46"/>
      <c r="BT158" s="46"/>
      <c r="BU158" s="46"/>
      <c r="BV158" s="46"/>
      <c r="BW158" s="46"/>
      <c r="BX158" s="46"/>
      <c r="BY158" s="46"/>
      <c r="BZ158" s="46"/>
      <c r="CA158" s="46"/>
      <c r="CB158" s="47"/>
      <c r="CC158" s="47"/>
      <c r="CD158" s="47"/>
      <c r="CE158" s="47"/>
      <c r="CF158" s="47"/>
      <c r="CG158" s="47"/>
      <c r="CH158" s="47"/>
      <c r="CI158" s="47"/>
      <c r="CJ158" s="47"/>
      <c r="CK158" s="47"/>
      <c r="CL158" s="47"/>
      <c r="CM158" s="47"/>
      <c r="CN158" s="47"/>
      <c r="CO158" s="47"/>
      <c r="CP158" s="47"/>
      <c r="CQ158" s="47"/>
      <c r="CR158" s="47"/>
      <c r="CS158" s="47"/>
      <c r="CT158" s="47"/>
      <c r="CU158" s="47"/>
      <c r="CV158" s="47"/>
      <c r="CW158" s="47"/>
      <c r="CX158" s="47"/>
      <c r="CY158" s="47"/>
      <c r="CZ158" s="47"/>
      <c r="DA158" s="48"/>
      <c r="DB158" s="9"/>
      <c r="DC158" s="9"/>
      <c r="DD158" s="19"/>
      <c r="DE158" s="19"/>
    </row>
    <row r="159" spans="1:109" s="10" customFormat="1" ht="9" customHeight="1">
      <c r="B159" s="12"/>
      <c r="C159" s="75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11"/>
      <c r="S159" s="11"/>
      <c r="T159" s="11"/>
      <c r="U159" s="11"/>
      <c r="V159" s="11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49"/>
      <c r="DB159" s="9"/>
      <c r="DC159" s="9"/>
    </row>
    <row r="160" spans="1:109" s="10" customFormat="1" ht="9" customHeight="1">
      <c r="B160" s="12"/>
      <c r="C160" s="50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49"/>
      <c r="DB160" s="9"/>
      <c r="DC160" s="9"/>
    </row>
    <row r="161" spans="2:107" s="10" customFormat="1" ht="9" customHeight="1">
      <c r="B161" s="12"/>
      <c r="C161" s="50"/>
      <c r="D161" s="66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/>
      <c r="BH161" s="67"/>
      <c r="BI161" s="67"/>
      <c r="BJ161" s="67"/>
      <c r="BK161" s="67"/>
      <c r="BL161" s="67"/>
      <c r="BM161" s="67"/>
      <c r="BN161" s="67"/>
      <c r="BO161" s="67"/>
      <c r="BP161" s="67"/>
      <c r="BQ161" s="67"/>
      <c r="BR161" s="67"/>
      <c r="BS161" s="67"/>
      <c r="BT161" s="67"/>
      <c r="BU161" s="67"/>
      <c r="BV161" s="67"/>
      <c r="BW161" s="67"/>
      <c r="BX161" s="67"/>
      <c r="BY161" s="67"/>
      <c r="BZ161" s="67"/>
      <c r="CA161" s="67"/>
      <c r="CB161" s="67"/>
      <c r="CC161" s="67"/>
      <c r="CD161" s="67"/>
      <c r="CE161" s="67"/>
      <c r="CF161" s="67"/>
      <c r="CG161" s="67"/>
      <c r="CH161" s="67"/>
      <c r="CI161" s="67"/>
      <c r="CJ161" s="67"/>
      <c r="CK161" s="67"/>
      <c r="CL161" s="67"/>
      <c r="CM161" s="67"/>
      <c r="CN161" s="67"/>
      <c r="CO161" s="67"/>
      <c r="CP161" s="67"/>
      <c r="CQ161" s="67"/>
      <c r="CR161" s="67"/>
      <c r="CS161" s="67"/>
      <c r="CT161" s="67"/>
      <c r="CU161" s="67"/>
      <c r="CV161" s="67"/>
      <c r="CW161" s="67"/>
      <c r="CX161" s="67"/>
      <c r="CY161" s="67"/>
      <c r="CZ161" s="9"/>
      <c r="DA161" s="49"/>
      <c r="DB161" s="9"/>
      <c r="DC161" s="9"/>
    </row>
    <row r="162" spans="2:107" s="10" customFormat="1" ht="9" customHeight="1">
      <c r="B162" s="12"/>
      <c r="C162" s="50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/>
      <c r="BH162" s="67"/>
      <c r="BI162" s="67"/>
      <c r="BJ162" s="67"/>
      <c r="BK162" s="67"/>
      <c r="BL162" s="67"/>
      <c r="BM162" s="67"/>
      <c r="BN162" s="67"/>
      <c r="BO162" s="67"/>
      <c r="BP162" s="67"/>
      <c r="BQ162" s="67"/>
      <c r="BR162" s="67"/>
      <c r="BS162" s="67"/>
      <c r="BT162" s="67"/>
      <c r="BU162" s="67"/>
      <c r="BV162" s="67"/>
      <c r="BW162" s="67"/>
      <c r="BX162" s="67"/>
      <c r="BY162" s="67"/>
      <c r="BZ162" s="67"/>
      <c r="CA162" s="67"/>
      <c r="CB162" s="67"/>
      <c r="CC162" s="67"/>
      <c r="CD162" s="67"/>
      <c r="CE162" s="67"/>
      <c r="CF162" s="67"/>
      <c r="CG162" s="67"/>
      <c r="CH162" s="67"/>
      <c r="CI162" s="67"/>
      <c r="CJ162" s="67"/>
      <c r="CK162" s="67"/>
      <c r="CL162" s="67"/>
      <c r="CM162" s="67"/>
      <c r="CN162" s="67"/>
      <c r="CO162" s="67"/>
      <c r="CP162" s="67"/>
      <c r="CQ162" s="67"/>
      <c r="CR162" s="67"/>
      <c r="CS162" s="67"/>
      <c r="CT162" s="67"/>
      <c r="CU162" s="67"/>
      <c r="CV162" s="67"/>
      <c r="CW162" s="67"/>
      <c r="CX162" s="67"/>
      <c r="CY162" s="67"/>
      <c r="CZ162" s="9"/>
      <c r="DA162" s="49"/>
      <c r="DB162" s="9"/>
    </row>
    <row r="163" spans="2:107" s="10" customFormat="1" ht="9" customHeight="1">
      <c r="B163" s="12"/>
      <c r="C163" s="51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  <c r="BI163" s="67"/>
      <c r="BJ163" s="67"/>
      <c r="BK163" s="67"/>
      <c r="BL163" s="67"/>
      <c r="BM163" s="67"/>
      <c r="BN163" s="67"/>
      <c r="BO163" s="67"/>
      <c r="BP163" s="67"/>
      <c r="BQ163" s="67"/>
      <c r="BR163" s="67"/>
      <c r="BS163" s="67"/>
      <c r="BT163" s="67"/>
      <c r="BU163" s="67"/>
      <c r="BV163" s="67"/>
      <c r="BW163" s="67"/>
      <c r="BX163" s="67"/>
      <c r="BY163" s="67"/>
      <c r="BZ163" s="67"/>
      <c r="CA163" s="67"/>
      <c r="CB163" s="67"/>
      <c r="CC163" s="67"/>
      <c r="CD163" s="67"/>
      <c r="CE163" s="67"/>
      <c r="CF163" s="67"/>
      <c r="CG163" s="67"/>
      <c r="CH163" s="67"/>
      <c r="CI163" s="67"/>
      <c r="CJ163" s="67"/>
      <c r="CK163" s="67"/>
      <c r="CL163" s="67"/>
      <c r="CM163" s="67"/>
      <c r="CN163" s="67"/>
      <c r="CO163" s="67"/>
      <c r="CP163" s="67"/>
      <c r="CQ163" s="67"/>
      <c r="CR163" s="67"/>
      <c r="CS163" s="67"/>
      <c r="CT163" s="67"/>
      <c r="CU163" s="67"/>
      <c r="CV163" s="67"/>
      <c r="CW163" s="67"/>
      <c r="CX163" s="67"/>
      <c r="CY163" s="67"/>
      <c r="CZ163" s="9"/>
      <c r="DA163" s="49"/>
      <c r="DB163" s="9"/>
    </row>
    <row r="164" spans="2:107" s="10" customFormat="1" ht="9" customHeight="1">
      <c r="B164" s="9"/>
      <c r="C164" s="50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  <c r="BI164" s="67"/>
      <c r="BJ164" s="67"/>
      <c r="BK164" s="67"/>
      <c r="BL164" s="67"/>
      <c r="BM164" s="67"/>
      <c r="BN164" s="67"/>
      <c r="BO164" s="67"/>
      <c r="BP164" s="67"/>
      <c r="BQ164" s="67"/>
      <c r="BR164" s="67"/>
      <c r="BS164" s="67"/>
      <c r="BT164" s="67"/>
      <c r="BU164" s="67"/>
      <c r="BV164" s="67"/>
      <c r="BW164" s="67"/>
      <c r="BX164" s="67"/>
      <c r="BY164" s="67"/>
      <c r="BZ164" s="67"/>
      <c r="CA164" s="67"/>
      <c r="CB164" s="67"/>
      <c r="CC164" s="67"/>
      <c r="CD164" s="67"/>
      <c r="CE164" s="67"/>
      <c r="CF164" s="67"/>
      <c r="CG164" s="67"/>
      <c r="CH164" s="67"/>
      <c r="CI164" s="67"/>
      <c r="CJ164" s="67"/>
      <c r="CK164" s="67"/>
      <c r="CL164" s="67"/>
      <c r="CM164" s="67"/>
      <c r="CN164" s="67"/>
      <c r="CO164" s="67"/>
      <c r="CP164" s="67"/>
      <c r="CU164" s="189" t="str">
        <f>IF(DD32="竣工払",IF($BL$44="","",MONTH($DD$28)),"")</f>
        <v/>
      </c>
      <c r="CV164" s="189"/>
      <c r="CW164" s="189"/>
      <c r="CX164" s="191" t="str">
        <f>IF(CU164="","",".")</f>
        <v/>
      </c>
      <c r="CY164" s="185" t="str">
        <f>IF(DD32="竣工払",IF($BL$44="","",DAY($DD$28)),"")</f>
        <v/>
      </c>
      <c r="CZ164" s="185"/>
      <c r="DA164" s="186"/>
      <c r="DB164" s="9"/>
    </row>
    <row r="165" spans="2:107" s="10" customFormat="1" ht="9" customHeight="1">
      <c r="B165" s="9"/>
      <c r="C165" s="52"/>
      <c r="D165" s="53"/>
      <c r="E165" s="53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5"/>
      <c r="AE165" s="55"/>
      <c r="AF165" s="55"/>
      <c r="AG165" s="55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  <c r="BI165" s="56"/>
      <c r="BJ165" s="56"/>
      <c r="BK165" s="56"/>
      <c r="BL165" s="56"/>
      <c r="BM165" s="56"/>
      <c r="BN165" s="56"/>
      <c r="BO165" s="56"/>
      <c r="BP165" s="56"/>
      <c r="BQ165" s="56"/>
      <c r="BR165" s="56"/>
      <c r="BS165" s="54"/>
      <c r="BT165" s="54"/>
      <c r="BU165" s="54"/>
      <c r="BV165" s="54"/>
      <c r="BW165" s="54"/>
      <c r="BX165" s="54"/>
      <c r="BY165" s="54"/>
      <c r="BZ165" s="54"/>
      <c r="CA165" s="54"/>
      <c r="CB165" s="54"/>
      <c r="CC165" s="54"/>
      <c r="CD165" s="54"/>
      <c r="CE165" s="54"/>
      <c r="CF165" s="54"/>
      <c r="CG165" s="54"/>
      <c r="CH165" s="54"/>
      <c r="CI165" s="54"/>
      <c r="CJ165" s="54"/>
      <c r="CK165" s="54"/>
      <c r="CL165" s="54"/>
      <c r="CM165" s="54"/>
      <c r="CN165" s="54"/>
      <c r="CO165" s="54"/>
      <c r="CP165" s="54"/>
      <c r="CQ165" s="54"/>
      <c r="CR165" s="54"/>
      <c r="CS165" s="54"/>
      <c r="CT165" s="54"/>
      <c r="CU165" s="190"/>
      <c r="CV165" s="190"/>
      <c r="CW165" s="190"/>
      <c r="CX165" s="192"/>
      <c r="CY165" s="187"/>
      <c r="CZ165" s="187"/>
      <c r="DA165" s="188"/>
      <c r="DB165" s="9"/>
    </row>
    <row r="166" spans="2:107" s="10" customFormat="1" ht="18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22"/>
      <c r="AE166" s="22"/>
      <c r="AF166" s="22"/>
      <c r="AG166" s="22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27" t="s">
        <v>39</v>
      </c>
    </row>
  </sheetData>
  <sheetProtection algorithmName="SHA-512" hashValue="qxR+5t0krPay26t5Nr2SusDMAVD0hE87wZLk/EE6EKSL56Y1eQlwX6M5Q5iq/pvDpo86CPAIYQg49Inzmh2NCA==" saltValue="sbWCeea79QHvInEtaidD9Q==" spinCount="100000" sheet="1" objects="1" scenarios="1"/>
  <mergeCells count="318">
    <mergeCell ref="C152:I153"/>
    <mergeCell ref="J152:M153"/>
    <mergeCell ref="C154:I155"/>
    <mergeCell ref="H142:I143"/>
    <mergeCell ref="J142:Z143"/>
    <mergeCell ref="AH143:AP144"/>
    <mergeCell ref="AQ143:BC144"/>
    <mergeCell ref="AH145:AP146"/>
    <mergeCell ref="AQ145:BC146"/>
    <mergeCell ref="CY164:DA165"/>
    <mergeCell ref="CU164:CW165"/>
    <mergeCell ref="CX164:CX165"/>
    <mergeCell ref="C158:Q159"/>
    <mergeCell ref="CO145:DA148"/>
    <mergeCell ref="AH147:AP148"/>
    <mergeCell ref="AQ147:BC148"/>
    <mergeCell ref="C148:K149"/>
    <mergeCell ref="AH149:AP151"/>
    <mergeCell ref="AQ149:AU150"/>
    <mergeCell ref="BI149:BM150"/>
    <mergeCell ref="CB149:CN150"/>
    <mergeCell ref="CO149:DA150"/>
    <mergeCell ref="C150:O151"/>
    <mergeCell ref="P150:AB151"/>
    <mergeCell ref="BD150:BH151"/>
    <mergeCell ref="BN150:BP151"/>
    <mergeCell ref="BD145:BL148"/>
    <mergeCell ref="BM145:BY148"/>
    <mergeCell ref="CB145:CN148"/>
    <mergeCell ref="J154:AB155"/>
    <mergeCell ref="CB154:CN155"/>
    <mergeCell ref="CO154:DA155"/>
    <mergeCell ref="AH155:BJ155"/>
    <mergeCell ref="BL155:BY155"/>
    <mergeCell ref="BM137:BY140"/>
    <mergeCell ref="N152:S153"/>
    <mergeCell ref="T152:AB153"/>
    <mergeCell ref="AH153:BC154"/>
    <mergeCell ref="BQ150:BR151"/>
    <mergeCell ref="BS150:BT151"/>
    <mergeCell ref="BU150:BY151"/>
    <mergeCell ref="CB151:CN153"/>
    <mergeCell ref="CO151:DA153"/>
    <mergeCell ref="C138:E139"/>
    <mergeCell ref="F138:H139"/>
    <mergeCell ref="I138:I139"/>
    <mergeCell ref="J138:M139"/>
    <mergeCell ref="N138:N139"/>
    <mergeCell ref="O138:R139"/>
    <mergeCell ref="CB138:CN140"/>
    <mergeCell ref="CO138:DA140"/>
    <mergeCell ref="AH139:AP140"/>
    <mergeCell ref="AQ139:BC140"/>
    <mergeCell ref="C140:E141"/>
    <mergeCell ref="F140:H141"/>
    <mergeCell ref="I140:I141"/>
    <mergeCell ref="J140:M141"/>
    <mergeCell ref="N140:N141"/>
    <mergeCell ref="O140:R141"/>
    <mergeCell ref="AH141:AP142"/>
    <mergeCell ref="AQ141:BC142"/>
    <mergeCell ref="BD141:BL144"/>
    <mergeCell ref="BM141:BY144"/>
    <mergeCell ref="CB141:CN144"/>
    <mergeCell ref="CO141:DA144"/>
    <mergeCell ref="C142:G143"/>
    <mergeCell ref="C130:E131"/>
    <mergeCell ref="F130:H131"/>
    <mergeCell ref="I130:I131"/>
    <mergeCell ref="J130:M131"/>
    <mergeCell ref="AH130:BY131"/>
    <mergeCell ref="CB130:DA131"/>
    <mergeCell ref="C132:E133"/>
    <mergeCell ref="F132:AF133"/>
    <mergeCell ref="AH132:AP133"/>
    <mergeCell ref="AQ132:BY133"/>
    <mergeCell ref="CB132:CN135"/>
    <mergeCell ref="CO132:DA135"/>
    <mergeCell ref="C134:E135"/>
    <mergeCell ref="F134:AF135"/>
    <mergeCell ref="AH134:AP136"/>
    <mergeCell ref="AQ134:BY136"/>
    <mergeCell ref="C136:E137"/>
    <mergeCell ref="F136:Z137"/>
    <mergeCell ref="AA136:AC137"/>
    <mergeCell ref="CB136:CN137"/>
    <mergeCell ref="CO136:DA137"/>
    <mergeCell ref="AH137:AP138"/>
    <mergeCell ref="AQ137:BC138"/>
    <mergeCell ref="BD137:BL140"/>
    <mergeCell ref="AT116:BK117"/>
    <mergeCell ref="C117:U118"/>
    <mergeCell ref="CN118:DA118"/>
    <mergeCell ref="C119:U121"/>
    <mergeCell ref="V119:AA121"/>
    <mergeCell ref="CB121:DA122"/>
    <mergeCell ref="CB123:DA125"/>
    <mergeCell ref="CB126:DA127"/>
    <mergeCell ref="CU113:CV115"/>
    <mergeCell ref="CW113:CX115"/>
    <mergeCell ref="CY113:CZ115"/>
    <mergeCell ref="CS113:CT115"/>
    <mergeCell ref="DA113:DB115"/>
    <mergeCell ref="B113:M114"/>
    <mergeCell ref="AT113:BK115"/>
    <mergeCell ref="CJ113:CP115"/>
    <mergeCell ref="CQ113:CR115"/>
    <mergeCell ref="AH94:AP96"/>
    <mergeCell ref="AQ94:AU95"/>
    <mergeCell ref="BI94:BM95"/>
    <mergeCell ref="CB94:CN95"/>
    <mergeCell ref="CO94:DA95"/>
    <mergeCell ref="BD95:BH96"/>
    <mergeCell ref="BN95:BP96"/>
    <mergeCell ref="BQ95:BR96"/>
    <mergeCell ref="BS95:BT96"/>
    <mergeCell ref="BU95:BY96"/>
    <mergeCell ref="CB96:CN98"/>
    <mergeCell ref="CO96:DA98"/>
    <mergeCell ref="AH98:BC99"/>
    <mergeCell ref="CB99:CN100"/>
    <mergeCell ref="CO99:DA100"/>
    <mergeCell ref="AH100:BJ100"/>
    <mergeCell ref="BL100:BY100"/>
    <mergeCell ref="AH79:AP81"/>
    <mergeCell ref="AQ79:BY81"/>
    <mergeCell ref="CB81:CN82"/>
    <mergeCell ref="CO81:DA82"/>
    <mergeCell ref="BD90:BL93"/>
    <mergeCell ref="BM90:BY93"/>
    <mergeCell ref="CB90:CN93"/>
    <mergeCell ref="CO90:DA93"/>
    <mergeCell ref="AH92:AP93"/>
    <mergeCell ref="CB83:CN85"/>
    <mergeCell ref="CO83:DA85"/>
    <mergeCell ref="AH84:AP85"/>
    <mergeCell ref="AQ84:BC85"/>
    <mergeCell ref="AQ92:BC93"/>
    <mergeCell ref="AH86:AP87"/>
    <mergeCell ref="AQ86:BC87"/>
    <mergeCell ref="BD86:BL89"/>
    <mergeCell ref="BM86:BY89"/>
    <mergeCell ref="AH88:AP89"/>
    <mergeCell ref="AQ88:BC89"/>
    <mergeCell ref="F79:AF80"/>
    <mergeCell ref="F81:Z82"/>
    <mergeCell ref="CB75:DA76"/>
    <mergeCell ref="C79:E80"/>
    <mergeCell ref="C81:E82"/>
    <mergeCell ref="C85:E86"/>
    <mergeCell ref="F85:H86"/>
    <mergeCell ref="I85:I86"/>
    <mergeCell ref="J85:M86"/>
    <mergeCell ref="J83:M84"/>
    <mergeCell ref="N83:N84"/>
    <mergeCell ref="O83:R84"/>
    <mergeCell ref="N85:N86"/>
    <mergeCell ref="O85:R86"/>
    <mergeCell ref="C83:E84"/>
    <mergeCell ref="AA81:AC82"/>
    <mergeCell ref="F83:H84"/>
    <mergeCell ref="I83:I84"/>
    <mergeCell ref="AH82:AP83"/>
    <mergeCell ref="AQ82:BC83"/>
    <mergeCell ref="BD82:BL85"/>
    <mergeCell ref="BM82:BY85"/>
    <mergeCell ref="CB77:CN80"/>
    <mergeCell ref="CO77:DA80"/>
    <mergeCell ref="AH77:AP78"/>
    <mergeCell ref="AQ77:BY78"/>
    <mergeCell ref="D50:CZ51"/>
    <mergeCell ref="D52:CZ53"/>
    <mergeCell ref="B58:M59"/>
    <mergeCell ref="AT58:BK60"/>
    <mergeCell ref="CJ58:CP60"/>
    <mergeCell ref="CQ58:CR60"/>
    <mergeCell ref="CS58:CT60"/>
    <mergeCell ref="CU58:CV60"/>
    <mergeCell ref="C77:E78"/>
    <mergeCell ref="F77:AF78"/>
    <mergeCell ref="C75:E76"/>
    <mergeCell ref="F75:H76"/>
    <mergeCell ref="I75:I76"/>
    <mergeCell ref="J75:M76"/>
    <mergeCell ref="AH75:BY76"/>
    <mergeCell ref="CB30:CN33"/>
    <mergeCell ref="CO30:DA33"/>
    <mergeCell ref="AH32:AP33"/>
    <mergeCell ref="AQ32:BC33"/>
    <mergeCell ref="AH36:AP37"/>
    <mergeCell ref="AQ36:BC37"/>
    <mergeCell ref="AH38:AP40"/>
    <mergeCell ref="BM30:BY33"/>
    <mergeCell ref="BN39:BP40"/>
    <mergeCell ref="BQ39:BR40"/>
    <mergeCell ref="CO38:DA39"/>
    <mergeCell ref="CO34:DA37"/>
    <mergeCell ref="CO40:DA42"/>
    <mergeCell ref="AH42:BC43"/>
    <mergeCell ref="CB43:CN44"/>
    <mergeCell ref="CO43:DA44"/>
    <mergeCell ref="AH44:BJ44"/>
    <mergeCell ref="BL44:BY44"/>
    <mergeCell ref="BS39:BT40"/>
    <mergeCell ref="CB40:CN42"/>
    <mergeCell ref="CB34:CN37"/>
    <mergeCell ref="BI38:BM39"/>
    <mergeCell ref="CB38:CN39"/>
    <mergeCell ref="BD39:BH40"/>
    <mergeCell ref="C47:Q48"/>
    <mergeCell ref="AT61:BK62"/>
    <mergeCell ref="C62:U63"/>
    <mergeCell ref="CN63:DA63"/>
    <mergeCell ref="C64:U66"/>
    <mergeCell ref="V64:AA66"/>
    <mergeCell ref="CB66:DA67"/>
    <mergeCell ref="CB68:DA70"/>
    <mergeCell ref="CB71:DA72"/>
    <mergeCell ref="DA58:DB60"/>
    <mergeCell ref="CW58:CX60"/>
    <mergeCell ref="CY58:CZ60"/>
    <mergeCell ref="BU39:BY40"/>
    <mergeCell ref="BM34:BY37"/>
    <mergeCell ref="BD30:BL33"/>
    <mergeCell ref="C31:G32"/>
    <mergeCell ref="H31:I32"/>
    <mergeCell ref="BD34:BL37"/>
    <mergeCell ref="P39:AB40"/>
    <mergeCell ref="F29:H30"/>
    <mergeCell ref="I29:I30"/>
    <mergeCell ref="J29:M30"/>
    <mergeCell ref="N29:N30"/>
    <mergeCell ref="O29:R30"/>
    <mergeCell ref="AH34:AP35"/>
    <mergeCell ref="AQ34:BC35"/>
    <mergeCell ref="C29:E30"/>
    <mergeCell ref="C39:O40"/>
    <mergeCell ref="AQ38:AU39"/>
    <mergeCell ref="C43:I44"/>
    <mergeCell ref="J43:AB44"/>
    <mergeCell ref="J31:Z32"/>
    <mergeCell ref="AH30:AP31"/>
    <mergeCell ref="AQ30:BC31"/>
    <mergeCell ref="C41:I42"/>
    <mergeCell ref="J41:M42"/>
    <mergeCell ref="N41:S42"/>
    <mergeCell ref="T41:AB42"/>
    <mergeCell ref="C27:E28"/>
    <mergeCell ref="F27:H28"/>
    <mergeCell ref="I27:I28"/>
    <mergeCell ref="J27:M28"/>
    <mergeCell ref="N27:N28"/>
    <mergeCell ref="C37:K38"/>
    <mergeCell ref="C21:E22"/>
    <mergeCell ref="F21:AF22"/>
    <mergeCell ref="AH21:AP22"/>
    <mergeCell ref="C25:E26"/>
    <mergeCell ref="C23:E24"/>
    <mergeCell ref="AQ21:BY22"/>
    <mergeCell ref="CB21:CN24"/>
    <mergeCell ref="CO21:DA24"/>
    <mergeCell ref="F23:AF24"/>
    <mergeCell ref="CB25:CN26"/>
    <mergeCell ref="CO25:DA26"/>
    <mergeCell ref="AH26:AP27"/>
    <mergeCell ref="AQ26:BC27"/>
    <mergeCell ref="BD26:BL29"/>
    <mergeCell ref="BM26:BY29"/>
    <mergeCell ref="CB27:CN29"/>
    <mergeCell ref="CO27:DA29"/>
    <mergeCell ref="AH28:AP29"/>
    <mergeCell ref="AH23:AP25"/>
    <mergeCell ref="AQ23:BY25"/>
    <mergeCell ref="F25:Z26"/>
    <mergeCell ref="AA25:AC26"/>
    <mergeCell ref="AQ28:BC29"/>
    <mergeCell ref="C19:E20"/>
    <mergeCell ref="F19:H20"/>
    <mergeCell ref="CW2:CX4"/>
    <mergeCell ref="CY2:CZ4"/>
    <mergeCell ref="DA2:DB4"/>
    <mergeCell ref="AT5:BK6"/>
    <mergeCell ref="C6:U7"/>
    <mergeCell ref="CN7:DA7"/>
    <mergeCell ref="B2:M3"/>
    <mergeCell ref="AT2:BK4"/>
    <mergeCell ref="CJ2:CP4"/>
    <mergeCell ref="CQ2:CR4"/>
    <mergeCell ref="CS2:CT4"/>
    <mergeCell ref="CU2:CV4"/>
    <mergeCell ref="CB19:DA20"/>
    <mergeCell ref="I19:I20"/>
    <mergeCell ref="J19:M20"/>
    <mergeCell ref="AH19:BY20"/>
    <mergeCell ref="D105:CZ108"/>
    <mergeCell ref="C103:Q104"/>
    <mergeCell ref="CB86:CN89"/>
    <mergeCell ref="CO86:DA89"/>
    <mergeCell ref="AH90:AP91"/>
    <mergeCell ref="AQ90:BC91"/>
    <mergeCell ref="C8:U10"/>
    <mergeCell ref="V8:AA10"/>
    <mergeCell ref="CB10:DA11"/>
    <mergeCell ref="CB12:DA14"/>
    <mergeCell ref="CB15:DA16"/>
    <mergeCell ref="C99:I100"/>
    <mergeCell ref="J99:AB100"/>
    <mergeCell ref="C87:G88"/>
    <mergeCell ref="H87:I88"/>
    <mergeCell ref="J87:Z88"/>
    <mergeCell ref="C93:K94"/>
    <mergeCell ref="C95:O96"/>
    <mergeCell ref="P95:AB96"/>
    <mergeCell ref="C97:I98"/>
    <mergeCell ref="J97:M98"/>
    <mergeCell ref="N97:S98"/>
    <mergeCell ref="O27:R28"/>
    <mergeCell ref="T97:AB98"/>
  </mergeCells>
  <phoneticPr fontId="2"/>
  <dataValidations count="2">
    <dataValidation type="textLength" allowBlank="1" showInputMessage="1" showErrorMessage="1" sqref="T41:AB42 T97:AB98 T152:AB153" xr:uid="{06BD4B42-7FEA-4738-97C2-A22E3B00C38A}">
      <formula1>0</formula1>
      <formula2>7</formula2>
    </dataValidation>
    <dataValidation type="list" allowBlank="1" showInputMessage="1" showErrorMessage="1" sqref="C8:U10" xr:uid="{555F2985-2DCC-4A6B-B6C5-5CE4D7EC4DAA}">
      <formula1>$DD$8:$DD$23</formula1>
    </dataValidation>
  </dataValidations>
  <printOptions horizontalCentered="1" verticalCentered="1"/>
  <pageMargins left="0.23622047244094491" right="0.23622047244094491" top="0.35433070866141736" bottom="0.55118110236220474" header="0.31496062992125984" footer="0.31496062992125984"/>
  <pageSetup paperSize="9" orientation="landscape" blackAndWhite="1" r:id="rId1"/>
  <rowBreaks count="1" manualBreakCount="1">
    <brk id="55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6044C-B4A4-4A73-AA33-203E0F432057}">
  <sheetPr>
    <pageSetUpPr fitToPage="1"/>
  </sheetPr>
  <dimension ref="A2:V30"/>
  <sheetViews>
    <sheetView showGridLines="0" workbookViewId="0">
      <selection activeCell="B2" sqref="B2"/>
    </sheetView>
  </sheetViews>
  <sheetFormatPr defaultColWidth="9" defaultRowHeight="18.75"/>
  <cols>
    <col min="1" max="1" width="25.5" style="1" bestFit="1" customWidth="1"/>
    <col min="2" max="15" width="3.75" style="1" customWidth="1"/>
    <col min="16" max="16" width="99.375" style="58" bestFit="1" customWidth="1"/>
    <col min="17" max="17" width="5" style="58" hidden="1" customWidth="1"/>
    <col min="18" max="18" width="9.125" style="58" hidden="1" customWidth="1"/>
    <col min="19" max="22" width="9" style="1" hidden="1" customWidth="1"/>
    <col min="23" max="16384" width="9" style="1"/>
  </cols>
  <sheetData>
    <row r="2" spans="1:20" ht="26.25" customHeight="1">
      <c r="A2" s="1" t="s">
        <v>74</v>
      </c>
    </row>
    <row r="3" spans="1:20" ht="26.25" customHeight="1">
      <c r="A3" s="59" t="s">
        <v>2</v>
      </c>
      <c r="B3" s="65" t="s">
        <v>114</v>
      </c>
      <c r="C3" s="65" t="s">
        <v>115</v>
      </c>
      <c r="D3" s="65" t="s">
        <v>116</v>
      </c>
      <c r="E3" s="65" t="s">
        <v>117</v>
      </c>
      <c r="F3" s="65" t="s">
        <v>118</v>
      </c>
      <c r="G3" s="65" t="s">
        <v>119</v>
      </c>
      <c r="P3" s="60" t="s">
        <v>101</v>
      </c>
      <c r="Q3" s="70">
        <f>COUNTA(B3:G3)</f>
        <v>6</v>
      </c>
      <c r="R3" s="69"/>
    </row>
    <row r="4" spans="1:20" ht="26.25" customHeight="1">
      <c r="A4" s="59" t="s">
        <v>62</v>
      </c>
      <c r="B4" s="199" t="s">
        <v>127</v>
      </c>
      <c r="C4" s="200"/>
      <c r="D4" s="201"/>
      <c r="E4" s="3" t="s">
        <v>67</v>
      </c>
      <c r="F4" s="199" t="s">
        <v>129</v>
      </c>
      <c r="G4" s="200"/>
      <c r="H4" s="201"/>
      <c r="P4" s="58" t="s">
        <v>96</v>
      </c>
      <c r="Q4" s="70">
        <f>COUNTA(B4,F4)</f>
        <v>2</v>
      </c>
      <c r="R4" s="69"/>
    </row>
    <row r="5" spans="1:20" ht="26.25" customHeight="1">
      <c r="A5" s="59" t="s">
        <v>34</v>
      </c>
      <c r="B5" s="196" t="s">
        <v>131</v>
      </c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58" t="s">
        <v>97</v>
      </c>
      <c r="Q5" s="70">
        <f>COUNTA(B5)</f>
        <v>1</v>
      </c>
      <c r="R5" s="69"/>
    </row>
    <row r="6" spans="1:20" ht="26.25" customHeight="1">
      <c r="A6" s="59" t="s">
        <v>63</v>
      </c>
      <c r="B6" s="196" t="s">
        <v>133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58" t="s">
        <v>104</v>
      </c>
      <c r="Q6" s="70">
        <f>COUNTA(B6)</f>
        <v>1</v>
      </c>
      <c r="R6" s="69"/>
    </row>
    <row r="7" spans="1:20" ht="26.25" customHeight="1">
      <c r="A7" s="59" t="s">
        <v>64</v>
      </c>
      <c r="B7" s="196" t="s">
        <v>120</v>
      </c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58" t="s">
        <v>105</v>
      </c>
      <c r="Q7" s="70">
        <f>COUNTA(B7)</f>
        <v>1</v>
      </c>
      <c r="R7" s="69"/>
    </row>
    <row r="8" spans="1:20" ht="26.25" customHeight="1">
      <c r="A8" s="59" t="s">
        <v>65</v>
      </c>
      <c r="B8" s="199" t="s">
        <v>121</v>
      </c>
      <c r="C8" s="200"/>
      <c r="D8" s="201"/>
      <c r="E8" s="3" t="s">
        <v>67</v>
      </c>
      <c r="F8" s="199" t="s">
        <v>125</v>
      </c>
      <c r="G8" s="200"/>
      <c r="H8" s="201"/>
      <c r="I8" s="3" t="s">
        <v>67</v>
      </c>
      <c r="J8" s="199" t="s">
        <v>137</v>
      </c>
      <c r="K8" s="200"/>
      <c r="L8" s="201"/>
      <c r="P8" s="58" t="s">
        <v>98</v>
      </c>
      <c r="Q8" s="70">
        <f>COUNTA(B8,F8,J8)</f>
        <v>3</v>
      </c>
      <c r="R8" s="69"/>
    </row>
    <row r="9" spans="1:20" ht="26.25" customHeight="1">
      <c r="A9" s="59" t="s">
        <v>68</v>
      </c>
      <c r="B9" s="202" t="s">
        <v>121</v>
      </c>
      <c r="C9" s="203"/>
      <c r="D9" s="204"/>
      <c r="E9" s="3" t="s">
        <v>67</v>
      </c>
      <c r="F9" s="202" t="s">
        <v>139</v>
      </c>
      <c r="G9" s="203"/>
      <c r="H9" s="204"/>
      <c r="I9" s="3" t="s">
        <v>67</v>
      </c>
      <c r="J9" s="202" t="s">
        <v>141</v>
      </c>
      <c r="K9" s="203"/>
      <c r="L9" s="204"/>
      <c r="P9" s="58" t="s">
        <v>99</v>
      </c>
      <c r="Q9" s="70"/>
      <c r="R9" s="69"/>
    </row>
    <row r="10" spans="1:20" ht="26.25" customHeight="1">
      <c r="A10" s="59" t="s">
        <v>66</v>
      </c>
      <c r="B10" s="61" t="s">
        <v>55</v>
      </c>
      <c r="C10" s="198" t="s">
        <v>122</v>
      </c>
      <c r="D10" s="198"/>
      <c r="E10" s="198"/>
      <c r="F10" s="198"/>
      <c r="G10" s="198"/>
      <c r="H10" s="198"/>
      <c r="I10" s="198"/>
      <c r="J10" s="198"/>
      <c r="K10" s="198"/>
      <c r="L10" s="198"/>
      <c r="O10" s="62" t="str">
        <f>IF(OR(S9=13,C9=""),"","桁数が間違っています")</f>
        <v/>
      </c>
      <c r="P10" s="58" t="s">
        <v>106</v>
      </c>
      <c r="Q10" s="70"/>
      <c r="R10" s="69"/>
      <c r="S10" s="1">
        <f>LEN(C10)</f>
        <v>13</v>
      </c>
    </row>
    <row r="11" spans="1:20" ht="26.25" customHeight="1">
      <c r="A11" s="59" t="s">
        <v>69</v>
      </c>
      <c r="B11" s="196" t="s">
        <v>143</v>
      </c>
      <c r="C11" s="196"/>
      <c r="D11" s="196"/>
      <c r="E11" s="196"/>
      <c r="F11" s="196"/>
      <c r="G11" s="196"/>
      <c r="H11" s="196"/>
      <c r="I11" s="196"/>
      <c r="O11" s="62" t="str">
        <f>IF(OR(S10=13,C10=""),"","桁数が間違っています")</f>
        <v/>
      </c>
      <c r="P11" s="58" t="s">
        <v>107</v>
      </c>
      <c r="Q11" s="70">
        <f>COUNTA(B11)</f>
        <v>1</v>
      </c>
      <c r="R11" s="69"/>
    </row>
    <row r="12" spans="1:20" ht="26.25" customHeight="1">
      <c r="A12" s="59" t="s">
        <v>70</v>
      </c>
      <c r="B12" s="196" t="s">
        <v>145</v>
      </c>
      <c r="C12" s="196"/>
      <c r="D12" s="196"/>
      <c r="E12" s="196"/>
      <c r="F12" s="196"/>
      <c r="G12" s="196"/>
      <c r="H12" s="196"/>
      <c r="I12" s="196"/>
      <c r="P12" s="58" t="s">
        <v>108</v>
      </c>
      <c r="Q12" s="70">
        <f>COUNTA(B12)</f>
        <v>1</v>
      </c>
      <c r="R12" s="69"/>
    </row>
    <row r="13" spans="1:20" ht="26.25" customHeight="1">
      <c r="A13" s="59" t="s">
        <v>7</v>
      </c>
      <c r="B13" s="197" t="s">
        <v>72</v>
      </c>
      <c r="C13" s="197"/>
      <c r="D13" s="197"/>
      <c r="P13" s="58" t="s">
        <v>109</v>
      </c>
      <c r="Q13" s="70">
        <f>COUNTA(B13)</f>
        <v>1</v>
      </c>
      <c r="R13" s="69"/>
      <c r="S13" s="1" t="s">
        <v>72</v>
      </c>
      <c r="T13" s="1" t="s">
        <v>93</v>
      </c>
    </row>
    <row r="14" spans="1:20" ht="26.25" customHeight="1">
      <c r="A14" s="59" t="s">
        <v>6</v>
      </c>
      <c r="B14" s="196">
        <v>123456</v>
      </c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P14" s="58" t="s">
        <v>100</v>
      </c>
      <c r="Q14" s="70">
        <f t="shared" ref="Q14:Q15" si="0">COUNTA(B14)</f>
        <v>1</v>
      </c>
      <c r="R14" s="69"/>
    </row>
    <row r="15" spans="1:20" ht="26.25" customHeight="1">
      <c r="A15" s="59" t="s">
        <v>71</v>
      </c>
      <c r="B15" s="196" t="s">
        <v>147</v>
      </c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P15" s="58" t="s">
        <v>110</v>
      </c>
      <c r="Q15" s="70">
        <f t="shared" si="0"/>
        <v>1</v>
      </c>
      <c r="R15" s="69"/>
    </row>
    <row r="16" spans="1:20" ht="26.25" customHeight="1">
      <c r="Q16" s="58">
        <f>SUM(Q3:Q15)</f>
        <v>19</v>
      </c>
      <c r="R16" s="69" t="str">
        <f>IF(20-Q16=0,"OK","NG")</f>
        <v>NG</v>
      </c>
    </row>
    <row r="17" spans="1:22" ht="26.25" customHeight="1">
      <c r="A17" s="1" t="s">
        <v>77</v>
      </c>
    </row>
    <row r="18" spans="1:22" ht="26.25" customHeight="1">
      <c r="A18" s="59" t="s">
        <v>13</v>
      </c>
      <c r="B18" s="193" t="s">
        <v>149</v>
      </c>
      <c r="C18" s="194"/>
      <c r="D18" s="194"/>
      <c r="E18" s="194"/>
      <c r="F18" s="194"/>
      <c r="G18" s="194"/>
      <c r="H18" s="195"/>
      <c r="P18" s="58" t="s">
        <v>111</v>
      </c>
    </row>
    <row r="19" spans="1:22" ht="26.25" customHeight="1">
      <c r="A19" s="59" t="s">
        <v>8</v>
      </c>
      <c r="B19" s="198" t="s">
        <v>151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58" t="s">
        <v>112</v>
      </c>
    </row>
    <row r="20" spans="1:22" ht="26.25" customHeight="1">
      <c r="A20" s="59" t="s">
        <v>78</v>
      </c>
      <c r="B20" s="211">
        <v>30000000</v>
      </c>
      <c r="C20" s="212"/>
      <c r="D20" s="212"/>
      <c r="E20" s="212"/>
      <c r="F20" s="212"/>
      <c r="G20" s="212"/>
      <c r="H20" s="213"/>
      <c r="P20" s="58" t="s">
        <v>102</v>
      </c>
    </row>
    <row r="21" spans="1:22" ht="26.25" customHeight="1">
      <c r="A21" s="59" t="s">
        <v>79</v>
      </c>
      <c r="B21" s="211">
        <v>5000000</v>
      </c>
      <c r="C21" s="212"/>
      <c r="D21" s="212"/>
      <c r="E21" s="212"/>
      <c r="F21" s="212"/>
      <c r="G21" s="212"/>
      <c r="H21" s="213"/>
      <c r="P21" s="58" t="s">
        <v>113</v>
      </c>
    </row>
    <row r="22" spans="1:22" ht="26.25" customHeight="1">
      <c r="A22" s="59" t="s">
        <v>80</v>
      </c>
      <c r="B22" s="214">
        <f>IF(B20="","",B20+B21)</f>
        <v>35000000</v>
      </c>
      <c r="C22" s="215"/>
      <c r="D22" s="215"/>
      <c r="E22" s="215"/>
      <c r="F22" s="215"/>
      <c r="G22" s="215"/>
      <c r="H22" s="216"/>
    </row>
    <row r="23" spans="1:22">
      <c r="A23" s="208" t="s">
        <v>81</v>
      </c>
      <c r="B23" s="207" t="s">
        <v>15</v>
      </c>
      <c r="C23" s="207"/>
      <c r="D23" s="210">
        <v>1</v>
      </c>
      <c r="E23" s="210"/>
      <c r="F23" s="207" t="s">
        <v>83</v>
      </c>
      <c r="G23" s="207"/>
      <c r="H23" s="217"/>
      <c r="I23" s="217"/>
      <c r="J23" s="207" t="s">
        <v>84</v>
      </c>
      <c r="K23" s="207"/>
      <c r="L23" s="218"/>
      <c r="M23" s="219"/>
      <c r="P23" s="206" t="s">
        <v>103</v>
      </c>
      <c r="Q23" s="68"/>
      <c r="R23" s="68"/>
      <c r="S23" s="1">
        <v>60</v>
      </c>
      <c r="T23" s="63">
        <f>D23+H23+H24</f>
        <v>1</v>
      </c>
      <c r="U23" s="3" t="str">
        <f>IF(COUNTBLANK(H23:H24)=0,"誤",IF(T23=1,"正","誤"))</f>
        <v>正</v>
      </c>
      <c r="V23" s="1" t="s">
        <v>94</v>
      </c>
    </row>
    <row r="24" spans="1:22">
      <c r="A24" s="209"/>
      <c r="B24" s="207"/>
      <c r="C24" s="207"/>
      <c r="D24" s="210"/>
      <c r="E24" s="210"/>
      <c r="F24" s="207" t="s">
        <v>82</v>
      </c>
      <c r="G24" s="207"/>
      <c r="H24" s="222"/>
      <c r="I24" s="222"/>
      <c r="J24" s="207"/>
      <c r="K24" s="207"/>
      <c r="L24" s="220"/>
      <c r="M24" s="221"/>
      <c r="P24" s="206"/>
      <c r="Q24" s="68"/>
      <c r="R24" s="68"/>
      <c r="S24" s="1">
        <v>30</v>
      </c>
      <c r="U24" s="3" t="str">
        <f>IF(D23=1,IF(L23="","正","誤"),IF(L23="","誤","正"))</f>
        <v>正</v>
      </c>
    </row>
    <row r="25" spans="1:22" ht="13.5" customHeight="1">
      <c r="A25" s="64"/>
      <c r="B25" s="3"/>
      <c r="C25" s="3"/>
      <c r="D25" s="205" t="str">
        <f>IF(AND(U23="正",U24="正"),"",V23)</f>
        <v/>
      </c>
      <c r="E25" s="205"/>
      <c r="F25" s="205"/>
      <c r="G25" s="205"/>
      <c r="H25" s="205"/>
      <c r="I25" s="205"/>
      <c r="J25" s="205"/>
      <c r="K25" s="205"/>
      <c r="L25" s="205"/>
      <c r="M25" s="205"/>
      <c r="P25" s="206"/>
      <c r="Q25" s="68"/>
      <c r="R25" s="68"/>
    </row>
    <row r="26" spans="1:22" ht="5.25" customHeight="1">
      <c r="A26" s="6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P26" s="206"/>
      <c r="Q26" s="68"/>
      <c r="R26" s="68"/>
    </row>
    <row r="27" spans="1:22">
      <c r="A27" s="1" t="s">
        <v>73</v>
      </c>
      <c r="P27" s="206"/>
      <c r="Q27" s="68"/>
      <c r="R27" s="68"/>
    </row>
    <row r="28" spans="1:22">
      <c r="A28" s="1" t="s">
        <v>76</v>
      </c>
      <c r="P28" s="206"/>
      <c r="Q28" s="68"/>
      <c r="R28" s="68"/>
    </row>
    <row r="29" spans="1:22" ht="18.75" customHeight="1">
      <c r="P29" s="206"/>
      <c r="Q29" s="68"/>
      <c r="R29" s="68"/>
    </row>
    <row r="30" spans="1:22" ht="18.75" customHeight="1">
      <c r="P30" s="206"/>
      <c r="Q30" s="68"/>
      <c r="R30" s="68"/>
    </row>
  </sheetData>
  <mergeCells count="33">
    <mergeCell ref="B12:I12"/>
    <mergeCell ref="B4:D4"/>
    <mergeCell ref="F4:H4"/>
    <mergeCell ref="B5:O5"/>
    <mergeCell ref="B6:O6"/>
    <mergeCell ref="B7:O7"/>
    <mergeCell ref="B8:D8"/>
    <mergeCell ref="F8:H8"/>
    <mergeCell ref="J8:L8"/>
    <mergeCell ref="B9:D9"/>
    <mergeCell ref="F9:H9"/>
    <mergeCell ref="J9:L9"/>
    <mergeCell ref="A23:A24"/>
    <mergeCell ref="B23:C24"/>
    <mergeCell ref="D23:E24"/>
    <mergeCell ref="F23:G23"/>
    <mergeCell ref="H23:I23"/>
    <mergeCell ref="P23:P30"/>
    <mergeCell ref="F24:G24"/>
    <mergeCell ref="H24:I24"/>
    <mergeCell ref="D25:M25"/>
    <mergeCell ref="C10:L10"/>
    <mergeCell ref="B18:H18"/>
    <mergeCell ref="B19:O19"/>
    <mergeCell ref="B20:H20"/>
    <mergeCell ref="B21:H21"/>
    <mergeCell ref="B22:H22"/>
    <mergeCell ref="J23:K24"/>
    <mergeCell ref="L23:M24"/>
    <mergeCell ref="B11:I11"/>
    <mergeCell ref="B13:D13"/>
    <mergeCell ref="B14:L14"/>
    <mergeCell ref="B15:L15"/>
  </mergeCells>
  <phoneticPr fontId="2"/>
  <conditionalFormatting sqref="D25:M25">
    <cfRule type="expression" dxfId="3" priority="4">
      <formula>$D$25&lt;&gt;""</formula>
    </cfRule>
  </conditionalFormatting>
  <conditionalFormatting sqref="H23:I23">
    <cfRule type="expression" dxfId="2" priority="2">
      <formula>AND($D$23&lt;1,$H$24="")</formula>
    </cfRule>
  </conditionalFormatting>
  <conditionalFormatting sqref="H24:I24">
    <cfRule type="expression" dxfId="1" priority="1">
      <formula>AND($D$23&lt;1,$H$23="")</formula>
    </cfRule>
  </conditionalFormatting>
  <conditionalFormatting sqref="L23:M24">
    <cfRule type="expression" dxfId="0" priority="3">
      <formula>$D$23&lt;1</formula>
    </cfRule>
  </conditionalFormatting>
  <dataValidations count="2">
    <dataValidation type="list" allowBlank="1" showInputMessage="1" showErrorMessage="1" sqref="B13:D13" xr:uid="{719B5731-753D-4AAF-887C-E4B10D7B2939}">
      <formula1>$S$13:$T$13</formula1>
    </dataValidation>
    <dataValidation type="list" allowBlank="1" showInputMessage="1" showErrorMessage="1" sqref="L23:M24" xr:uid="{BA5CB390-0A48-4511-B802-27B8E91CA13A}">
      <formula1>$S$23:$S$24</formula1>
    </dataValidation>
  </dataValidations>
  <pageMargins left="0.7" right="0.7" top="0.75" bottom="0.75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B86A8-A5A3-435A-ABB2-97723DAADF7D}">
  <sheetPr>
    <pageSetUpPr fitToPage="1"/>
  </sheetPr>
  <dimension ref="A1:DE166"/>
  <sheetViews>
    <sheetView showGridLines="0" view="pageBreakPreview" zoomScaleNormal="100" zoomScaleSheetLayoutView="100" zoomScalePageLayoutView="70" workbookViewId="0">
      <selection activeCell="D4" sqref="D4"/>
    </sheetView>
  </sheetViews>
  <sheetFormatPr defaultColWidth="9" defaultRowHeight="13.5"/>
  <cols>
    <col min="1" max="1" width="4.375" style="1" customWidth="1"/>
    <col min="2" max="106" width="1.25" style="1" customWidth="1"/>
    <col min="107" max="107" width="3.125" style="1" customWidth="1"/>
    <col min="108" max="108" width="23.625" style="1" hidden="1" customWidth="1"/>
    <col min="109" max="109" width="25.5" style="1" hidden="1" customWidth="1"/>
    <col min="110" max="16384" width="9" style="1"/>
  </cols>
  <sheetData>
    <row r="1" spans="1:109" ht="28.5">
      <c r="B1" s="2" t="s">
        <v>0</v>
      </c>
      <c r="AC1" s="3"/>
      <c r="AG1" s="4" t="s">
        <v>90</v>
      </c>
      <c r="AY1" s="4"/>
      <c r="AZ1" s="4"/>
      <c r="BA1" s="4"/>
      <c r="BB1" s="4"/>
      <c r="BC1" s="4"/>
      <c r="BD1" s="4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</row>
    <row r="2" spans="1:109" ht="9" customHeight="1">
      <c r="A2" s="6"/>
      <c r="B2" s="124" t="s">
        <v>3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125" t="s">
        <v>11</v>
      </c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7"/>
      <c r="BM2" s="7"/>
      <c r="BN2" s="7"/>
      <c r="BO2" s="8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127" t="s">
        <v>2</v>
      </c>
      <c r="CK2" s="127"/>
      <c r="CL2" s="127"/>
      <c r="CM2" s="127"/>
      <c r="CN2" s="127"/>
      <c r="CO2" s="127"/>
      <c r="CP2" s="127"/>
      <c r="CQ2" s="128" t="s">
        <v>152</v>
      </c>
      <c r="CR2" s="129"/>
      <c r="CS2" s="111" t="s">
        <v>153</v>
      </c>
      <c r="CT2" s="112"/>
      <c r="CU2" s="111" t="s">
        <v>154</v>
      </c>
      <c r="CV2" s="112"/>
      <c r="CW2" s="111" t="s">
        <v>123</v>
      </c>
      <c r="CX2" s="112"/>
      <c r="CY2" s="111" t="s">
        <v>155</v>
      </c>
      <c r="CZ2" s="112"/>
      <c r="DA2" s="111" t="s">
        <v>156</v>
      </c>
      <c r="DB2" s="117"/>
    </row>
    <row r="3" spans="1:109" ht="9" customHeight="1"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7"/>
      <c r="BM3" s="7"/>
      <c r="BN3" s="7"/>
      <c r="BO3" s="7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127"/>
      <c r="CK3" s="127"/>
      <c r="CL3" s="127"/>
      <c r="CM3" s="127"/>
      <c r="CN3" s="127"/>
      <c r="CO3" s="127"/>
      <c r="CP3" s="127"/>
      <c r="CQ3" s="130"/>
      <c r="CR3" s="131"/>
      <c r="CS3" s="113"/>
      <c r="CT3" s="114"/>
      <c r="CU3" s="113"/>
      <c r="CV3" s="114"/>
      <c r="CW3" s="113"/>
      <c r="CX3" s="114"/>
      <c r="CY3" s="113"/>
      <c r="CZ3" s="114"/>
      <c r="DA3" s="113"/>
      <c r="DB3" s="118"/>
    </row>
    <row r="4" spans="1:109" s="10" customFormat="1" ht="9" customHeight="1" thickBot="1">
      <c r="B4" s="11"/>
      <c r="C4" s="11"/>
      <c r="D4" s="11"/>
      <c r="E4" s="11"/>
      <c r="F4" s="11"/>
      <c r="G4" s="11"/>
      <c r="H4" s="11"/>
      <c r="I4" s="11"/>
      <c r="J4" s="11"/>
      <c r="K4" s="11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127"/>
      <c r="CK4" s="127"/>
      <c r="CL4" s="127"/>
      <c r="CM4" s="127"/>
      <c r="CN4" s="127"/>
      <c r="CO4" s="127"/>
      <c r="CP4" s="127"/>
      <c r="CQ4" s="132"/>
      <c r="CR4" s="133"/>
      <c r="CS4" s="115"/>
      <c r="CT4" s="116"/>
      <c r="CU4" s="115"/>
      <c r="CV4" s="116"/>
      <c r="CW4" s="115"/>
      <c r="CX4" s="116"/>
      <c r="CY4" s="115"/>
      <c r="CZ4" s="116"/>
      <c r="DA4" s="115"/>
      <c r="DB4" s="119"/>
    </row>
    <row r="5" spans="1:109" s="10" customFormat="1" ht="9" customHeight="1" thickTop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120" t="s">
        <v>1</v>
      </c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DB5" s="9"/>
    </row>
    <row r="6" spans="1:109" s="10" customFormat="1" ht="9" customHeight="1">
      <c r="B6" s="9"/>
      <c r="C6" s="122" t="s">
        <v>12</v>
      </c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DB6" s="9"/>
      <c r="DC6" s="9"/>
      <c r="DD6" s="9"/>
      <c r="DE6" s="9"/>
    </row>
    <row r="7" spans="1:109" s="10" customFormat="1" ht="18" customHeight="1">
      <c r="B7" s="9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123">
        <v>46112</v>
      </c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9"/>
      <c r="DC7" s="9"/>
      <c r="DE7" s="9"/>
    </row>
    <row r="8" spans="1:109" s="10" customFormat="1" ht="9" customHeight="1">
      <c r="B8" s="12"/>
      <c r="C8" s="86" t="s">
        <v>41</v>
      </c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8" t="s">
        <v>4</v>
      </c>
      <c r="W8" s="88"/>
      <c r="X8" s="88"/>
      <c r="Y8" s="88"/>
      <c r="Z8" s="88"/>
      <c r="AA8" s="88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13" t="s">
        <v>41</v>
      </c>
      <c r="DE8" s="9"/>
    </row>
    <row r="9" spans="1:109" s="10" customFormat="1" ht="9" customHeight="1">
      <c r="B9" s="12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8"/>
      <c r="W9" s="88"/>
      <c r="X9" s="88"/>
      <c r="Y9" s="88"/>
      <c r="Z9" s="88"/>
      <c r="AA9" s="88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13" t="s">
        <v>42</v>
      </c>
      <c r="DE9" s="9"/>
    </row>
    <row r="10" spans="1:109" s="10" customFormat="1" ht="9" customHeight="1">
      <c r="B10" s="12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9"/>
      <c r="W10" s="89"/>
      <c r="X10" s="89"/>
      <c r="Y10" s="89"/>
      <c r="Z10" s="89"/>
      <c r="AA10" s="8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CA10" s="9"/>
      <c r="CB10" s="90" t="s">
        <v>32</v>
      </c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2"/>
      <c r="DB10" s="9"/>
      <c r="DC10" s="9"/>
      <c r="DD10" s="13" t="s">
        <v>43</v>
      </c>
      <c r="DE10" s="9"/>
    </row>
    <row r="11" spans="1:109" s="10" customFormat="1" ht="9" customHeight="1">
      <c r="B11" s="12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5"/>
      <c r="W11" s="15"/>
      <c r="X11" s="15"/>
      <c r="Y11" s="15"/>
      <c r="Z11" s="15"/>
      <c r="AA11" s="15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CA11" s="9"/>
      <c r="CB11" s="93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5"/>
      <c r="DB11" s="9"/>
      <c r="DC11" s="9"/>
      <c r="DD11" s="13" t="s">
        <v>44</v>
      </c>
      <c r="DE11" s="9"/>
    </row>
    <row r="12" spans="1:109" s="10" customFormat="1" ht="9" customHeight="1">
      <c r="B12" s="12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CA12" s="9"/>
      <c r="CB12" s="96">
        <v>5500000</v>
      </c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8"/>
      <c r="DB12" s="9"/>
      <c r="DC12" s="9"/>
      <c r="DD12" s="13" t="s">
        <v>45</v>
      </c>
      <c r="DE12" s="9"/>
    </row>
    <row r="13" spans="1:109" s="10" customFormat="1" ht="9" customHeight="1">
      <c r="B13" s="12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CA13" s="9"/>
      <c r="CB13" s="99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1"/>
      <c r="DB13" s="9"/>
      <c r="DC13" s="9"/>
      <c r="DD13" s="13" t="s">
        <v>46</v>
      </c>
      <c r="DE13" s="9"/>
    </row>
    <row r="14" spans="1:109" s="10" customFormat="1" ht="9" customHeight="1">
      <c r="B14" s="12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CA14" s="9"/>
      <c r="CB14" s="102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4"/>
      <c r="DB14" s="9"/>
      <c r="DC14" s="9"/>
      <c r="DD14" s="13" t="s">
        <v>47</v>
      </c>
      <c r="DE14" s="9"/>
    </row>
    <row r="15" spans="1:109" s="10" customFormat="1" ht="9" customHeight="1">
      <c r="B15" s="12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CA15" s="9"/>
      <c r="CB15" s="105" t="s">
        <v>169</v>
      </c>
      <c r="CC15" s="105"/>
      <c r="CD15" s="105"/>
      <c r="CE15" s="105"/>
      <c r="CF15" s="105"/>
      <c r="CG15" s="105"/>
      <c r="CH15" s="105"/>
      <c r="CI15" s="105"/>
      <c r="CJ15" s="105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  <c r="CV15" s="105"/>
      <c r="CW15" s="105"/>
      <c r="CX15" s="105"/>
      <c r="CY15" s="105"/>
      <c r="CZ15" s="105"/>
      <c r="DA15" s="105"/>
      <c r="DB15" s="9"/>
      <c r="DC15" s="9"/>
      <c r="DD15" s="13" t="s">
        <v>48</v>
      </c>
      <c r="DE15" s="9"/>
    </row>
    <row r="16" spans="1:109" s="10" customFormat="1" ht="9" customHeight="1">
      <c r="B16" s="12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CA16" s="9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6"/>
      <c r="DB16" s="9"/>
      <c r="DC16" s="9"/>
      <c r="DD16" s="13" t="s">
        <v>49</v>
      </c>
      <c r="DE16" s="9"/>
    </row>
    <row r="17" spans="2:109" s="10" customFormat="1" ht="9" customHeight="1">
      <c r="B17" s="12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5"/>
      <c r="W17" s="15"/>
      <c r="X17" s="15"/>
      <c r="Y17" s="15"/>
      <c r="Z17" s="15"/>
      <c r="AA17" s="15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13" t="s">
        <v>50</v>
      </c>
      <c r="DE17" s="9"/>
    </row>
    <row r="18" spans="2:109" s="10" customFormat="1" ht="9" customHeight="1">
      <c r="B18" s="12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7"/>
      <c r="W18" s="17"/>
      <c r="X18" s="17"/>
      <c r="Y18" s="17"/>
      <c r="Z18" s="17"/>
      <c r="AA18" s="17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13" t="s">
        <v>51</v>
      </c>
      <c r="DE18" s="9"/>
    </row>
    <row r="19" spans="2:109" s="10" customFormat="1" ht="9" customHeight="1">
      <c r="B19" s="12"/>
      <c r="C19" s="107" t="s">
        <v>33</v>
      </c>
      <c r="D19" s="107"/>
      <c r="E19" s="107"/>
      <c r="F19" s="107" t="s">
        <v>126</v>
      </c>
      <c r="G19" s="107"/>
      <c r="H19" s="107"/>
      <c r="I19" s="107" t="s">
        <v>158</v>
      </c>
      <c r="J19" s="107" t="s">
        <v>128</v>
      </c>
      <c r="K19" s="107"/>
      <c r="L19" s="107"/>
      <c r="M19" s="107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9"/>
      <c r="AH19" s="134" t="s">
        <v>30</v>
      </c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CA19" s="9"/>
      <c r="CB19" s="134" t="s">
        <v>31</v>
      </c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9"/>
      <c r="DC19" s="9"/>
      <c r="DD19" s="13" t="s">
        <v>52</v>
      </c>
      <c r="DE19" s="9"/>
    </row>
    <row r="20" spans="2:109" s="10" customFormat="1" ht="9" customHeight="1">
      <c r="B20" s="12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9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CA20" s="9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9"/>
      <c r="DC20" s="9"/>
      <c r="DD20" s="18" t="s">
        <v>85</v>
      </c>
      <c r="DE20" s="9"/>
    </row>
    <row r="21" spans="2:109" s="10" customFormat="1" ht="9" customHeight="1">
      <c r="B21" s="12"/>
      <c r="C21" s="157" t="s">
        <v>34</v>
      </c>
      <c r="D21" s="157"/>
      <c r="E21" s="157"/>
      <c r="F21" s="76" t="s">
        <v>130</v>
      </c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9"/>
      <c r="AH21" s="134" t="s">
        <v>13</v>
      </c>
      <c r="AI21" s="134"/>
      <c r="AJ21" s="134"/>
      <c r="AK21" s="134"/>
      <c r="AL21" s="134"/>
      <c r="AM21" s="134"/>
      <c r="AN21" s="134"/>
      <c r="AO21" s="134"/>
      <c r="AP21" s="134"/>
      <c r="AQ21" s="134" t="s">
        <v>8</v>
      </c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CA21" s="19"/>
      <c r="CB21" s="77" t="s">
        <v>23</v>
      </c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135">
        <v>20000000</v>
      </c>
      <c r="CP21" s="135"/>
      <c r="CQ21" s="135"/>
      <c r="CR21" s="135"/>
      <c r="CS21" s="135"/>
      <c r="CT21" s="135"/>
      <c r="CU21" s="135"/>
      <c r="CV21" s="135"/>
      <c r="CW21" s="135"/>
      <c r="CX21" s="135"/>
      <c r="CY21" s="135"/>
      <c r="CZ21" s="135"/>
      <c r="DA21" s="135"/>
      <c r="DB21" s="9"/>
      <c r="DC21" s="9"/>
      <c r="DD21" s="18" t="s">
        <v>88</v>
      </c>
      <c r="DE21" s="20"/>
    </row>
    <row r="22" spans="2:109" s="10" customFormat="1" ht="9" customHeight="1">
      <c r="B22" s="12"/>
      <c r="C22" s="157"/>
      <c r="D22" s="157"/>
      <c r="E22" s="157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9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CA22" s="19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9"/>
      <c r="DC22" s="9"/>
      <c r="DD22" s="18" t="s">
        <v>86</v>
      </c>
      <c r="DE22" s="20"/>
    </row>
    <row r="23" spans="2:109" s="10" customFormat="1" ht="9" customHeight="1">
      <c r="B23" s="9"/>
      <c r="C23" s="158" t="s">
        <v>92</v>
      </c>
      <c r="D23" s="158"/>
      <c r="E23" s="158"/>
      <c r="F23" s="136" t="s">
        <v>132</v>
      </c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9"/>
      <c r="AH23" s="134" t="s">
        <v>148</v>
      </c>
      <c r="AI23" s="134"/>
      <c r="AJ23" s="134"/>
      <c r="AK23" s="134"/>
      <c r="AL23" s="134"/>
      <c r="AM23" s="134"/>
      <c r="AN23" s="134"/>
      <c r="AO23" s="134"/>
      <c r="AP23" s="134"/>
      <c r="AQ23" s="154" t="s">
        <v>150</v>
      </c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4"/>
      <c r="BY23" s="154"/>
      <c r="CA23" s="19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135"/>
      <c r="CP23" s="135"/>
      <c r="CQ23" s="135"/>
      <c r="CR23" s="135"/>
      <c r="CS23" s="135"/>
      <c r="CT23" s="135"/>
      <c r="CU23" s="135"/>
      <c r="CV23" s="135"/>
      <c r="CW23" s="135"/>
      <c r="CX23" s="135"/>
      <c r="CY23" s="135"/>
      <c r="CZ23" s="135"/>
      <c r="DA23" s="135"/>
      <c r="DB23" s="9"/>
      <c r="DC23" s="9"/>
      <c r="DD23" s="18" t="s">
        <v>87</v>
      </c>
      <c r="DE23" s="20"/>
    </row>
    <row r="24" spans="2:109" s="10" customFormat="1" ht="9" customHeight="1">
      <c r="B24" s="9"/>
      <c r="C24" s="158"/>
      <c r="D24" s="158"/>
      <c r="E24" s="158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9"/>
      <c r="AH24" s="134"/>
      <c r="AI24" s="134"/>
      <c r="AJ24" s="134"/>
      <c r="AK24" s="134"/>
      <c r="AL24" s="134"/>
      <c r="AM24" s="134"/>
      <c r="AN24" s="134"/>
      <c r="AO24" s="134"/>
      <c r="AP24" s="13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4"/>
      <c r="BN24" s="154"/>
      <c r="BO24" s="154"/>
      <c r="BP24" s="154"/>
      <c r="BQ24" s="154"/>
      <c r="BR24" s="154"/>
      <c r="BS24" s="154"/>
      <c r="BT24" s="154"/>
      <c r="BU24" s="154"/>
      <c r="BV24" s="154"/>
      <c r="BW24" s="154"/>
      <c r="BX24" s="154"/>
      <c r="BY24" s="154"/>
      <c r="CA24" s="19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135"/>
      <c r="CP24" s="135"/>
      <c r="CQ24" s="135"/>
      <c r="CR24" s="135"/>
      <c r="CS24" s="135"/>
      <c r="CT24" s="135"/>
      <c r="CU24" s="135"/>
      <c r="CV24" s="135"/>
      <c r="CW24" s="135"/>
      <c r="CX24" s="135"/>
      <c r="CY24" s="135"/>
      <c r="CZ24" s="135"/>
      <c r="DA24" s="135"/>
      <c r="DB24" s="9"/>
      <c r="DC24" s="9"/>
      <c r="DD24" s="13" t="s">
        <v>40</v>
      </c>
      <c r="DE24" s="20"/>
    </row>
    <row r="25" spans="2:109" s="10" customFormat="1" ht="9" customHeight="1">
      <c r="B25" s="9"/>
      <c r="C25" s="158" t="s">
        <v>91</v>
      </c>
      <c r="D25" s="158"/>
      <c r="E25" s="158"/>
      <c r="F25" s="76" t="s">
        <v>134</v>
      </c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155"/>
      <c r="AB25" s="155"/>
      <c r="AC25" s="155"/>
      <c r="AD25" s="21"/>
      <c r="AE25" s="21"/>
      <c r="AF25" s="21"/>
      <c r="AG25" s="9"/>
      <c r="AH25" s="134"/>
      <c r="AI25" s="134"/>
      <c r="AJ25" s="134"/>
      <c r="AK25" s="134"/>
      <c r="AL25" s="134"/>
      <c r="AM25" s="134"/>
      <c r="AN25" s="134"/>
      <c r="AO25" s="134"/>
      <c r="AP25" s="13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4"/>
      <c r="BN25" s="154"/>
      <c r="BO25" s="154"/>
      <c r="BP25" s="154"/>
      <c r="BQ25" s="154"/>
      <c r="BR25" s="154"/>
      <c r="BS25" s="154"/>
      <c r="BT25" s="154"/>
      <c r="BU25" s="154"/>
      <c r="BV25" s="154"/>
      <c r="BW25" s="154"/>
      <c r="BX25" s="154"/>
      <c r="BY25" s="154"/>
      <c r="CA25" s="19"/>
      <c r="CB25" s="77" t="s">
        <v>27</v>
      </c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9">
        <v>2000000</v>
      </c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9"/>
      <c r="DC25" s="9"/>
      <c r="DD25" s="20"/>
      <c r="DE25" s="20"/>
    </row>
    <row r="26" spans="2:109" s="10" customFormat="1" ht="9" customHeight="1">
      <c r="B26" s="9"/>
      <c r="C26" s="158"/>
      <c r="D26" s="158"/>
      <c r="E26" s="15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155"/>
      <c r="AB26" s="155"/>
      <c r="AC26" s="155"/>
      <c r="AD26" s="21"/>
      <c r="AE26" s="21"/>
      <c r="AF26" s="21"/>
      <c r="AG26" s="9"/>
      <c r="AH26" s="80" t="s">
        <v>18</v>
      </c>
      <c r="AI26" s="81"/>
      <c r="AJ26" s="81"/>
      <c r="AK26" s="81"/>
      <c r="AL26" s="81"/>
      <c r="AM26" s="81"/>
      <c r="AN26" s="81"/>
      <c r="AO26" s="81"/>
      <c r="AP26" s="81"/>
      <c r="AQ26" s="84">
        <v>30000000</v>
      </c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137" t="s">
        <v>19</v>
      </c>
      <c r="BE26" s="81"/>
      <c r="BF26" s="81"/>
      <c r="BG26" s="81"/>
      <c r="BH26" s="81"/>
      <c r="BI26" s="81"/>
      <c r="BJ26" s="81"/>
      <c r="BK26" s="81"/>
      <c r="BL26" s="138"/>
      <c r="BM26" s="143">
        <v>33000000</v>
      </c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5"/>
      <c r="BZ26" s="9"/>
      <c r="CA26" s="19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9"/>
      <c r="DC26" s="9"/>
      <c r="DD26" s="20"/>
      <c r="DE26" s="20"/>
    </row>
    <row r="27" spans="2:109" s="10" customFormat="1" ht="9" customHeight="1">
      <c r="B27" s="9"/>
      <c r="C27" s="76" t="s">
        <v>5</v>
      </c>
      <c r="D27" s="76"/>
      <c r="E27" s="76"/>
      <c r="F27" s="107" t="s">
        <v>135</v>
      </c>
      <c r="G27" s="107"/>
      <c r="H27" s="107"/>
      <c r="I27" s="107" t="s">
        <v>158</v>
      </c>
      <c r="J27" s="107" t="s">
        <v>124</v>
      </c>
      <c r="K27" s="107"/>
      <c r="L27" s="107"/>
      <c r="M27" s="107"/>
      <c r="N27" s="107" t="s">
        <v>158</v>
      </c>
      <c r="O27" s="107" t="s">
        <v>136</v>
      </c>
      <c r="P27" s="107"/>
      <c r="Q27" s="107"/>
      <c r="R27" s="107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22"/>
      <c r="AH27" s="82"/>
      <c r="AI27" s="83"/>
      <c r="AJ27" s="83"/>
      <c r="AK27" s="83"/>
      <c r="AL27" s="83"/>
      <c r="AM27" s="83"/>
      <c r="AN27" s="83"/>
      <c r="AO27" s="83"/>
      <c r="AP27" s="83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2"/>
      <c r="BE27" s="83"/>
      <c r="BF27" s="83"/>
      <c r="BG27" s="83"/>
      <c r="BH27" s="83"/>
      <c r="BI27" s="83"/>
      <c r="BJ27" s="83"/>
      <c r="BK27" s="83"/>
      <c r="BL27" s="139"/>
      <c r="BM27" s="146"/>
      <c r="BN27" s="147"/>
      <c r="BO27" s="147"/>
      <c r="BP27" s="147"/>
      <c r="BQ27" s="147"/>
      <c r="BR27" s="147"/>
      <c r="BS27" s="147"/>
      <c r="BT27" s="147"/>
      <c r="BU27" s="147"/>
      <c r="BV27" s="147"/>
      <c r="BW27" s="147"/>
      <c r="BX27" s="147"/>
      <c r="BY27" s="148"/>
      <c r="BZ27" s="9"/>
      <c r="CA27" s="19"/>
      <c r="CB27" s="78" t="s">
        <v>24</v>
      </c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9">
        <v>22000000</v>
      </c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9"/>
      <c r="DC27" s="9"/>
      <c r="DD27" s="23">
        <v>0</v>
      </c>
      <c r="DE27" s="24" t="s">
        <v>57</v>
      </c>
    </row>
    <row r="28" spans="2:109" s="10" customFormat="1" ht="9" customHeight="1">
      <c r="B28" s="11"/>
      <c r="C28" s="76"/>
      <c r="D28" s="76"/>
      <c r="E28" s="76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22"/>
      <c r="AH28" s="152" t="s">
        <v>16</v>
      </c>
      <c r="AI28" s="153"/>
      <c r="AJ28" s="153"/>
      <c r="AK28" s="153"/>
      <c r="AL28" s="153"/>
      <c r="AM28" s="153"/>
      <c r="AN28" s="153"/>
      <c r="AO28" s="153"/>
      <c r="AP28" s="153"/>
      <c r="AQ28" s="156">
        <v>3000000</v>
      </c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82"/>
      <c r="BE28" s="83"/>
      <c r="BF28" s="83"/>
      <c r="BG28" s="83"/>
      <c r="BH28" s="83"/>
      <c r="BI28" s="83"/>
      <c r="BJ28" s="83"/>
      <c r="BK28" s="83"/>
      <c r="BL28" s="139"/>
      <c r="BM28" s="146"/>
      <c r="BN28" s="147"/>
      <c r="BO28" s="147"/>
      <c r="BP28" s="147"/>
      <c r="BQ28" s="147"/>
      <c r="BR28" s="147"/>
      <c r="BS28" s="147"/>
      <c r="BT28" s="147"/>
      <c r="BU28" s="147"/>
      <c r="BV28" s="147"/>
      <c r="BW28" s="147"/>
      <c r="BX28" s="147"/>
      <c r="BY28" s="148"/>
      <c r="BZ28" s="9"/>
      <c r="CA28" s="19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9"/>
      <c r="DC28" s="9"/>
      <c r="DD28" s="23">
        <v>50</v>
      </c>
      <c r="DE28" s="24" t="s">
        <v>58</v>
      </c>
    </row>
    <row r="29" spans="2:109" s="10" customFormat="1" ht="9" customHeight="1">
      <c r="B29" s="9"/>
      <c r="C29" s="76" t="s">
        <v>75</v>
      </c>
      <c r="D29" s="76"/>
      <c r="E29" s="76"/>
      <c r="F29" s="107" t="s">
        <v>135</v>
      </c>
      <c r="G29" s="107"/>
      <c r="H29" s="107"/>
      <c r="I29" s="107" t="s">
        <v>158</v>
      </c>
      <c r="J29" s="107" t="s">
        <v>138</v>
      </c>
      <c r="K29" s="107"/>
      <c r="L29" s="107"/>
      <c r="M29" s="107"/>
      <c r="N29" s="107" t="s">
        <v>158</v>
      </c>
      <c r="O29" s="107" t="s">
        <v>140</v>
      </c>
      <c r="P29" s="107"/>
      <c r="Q29" s="107"/>
      <c r="R29" s="107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21"/>
      <c r="AF29" s="21"/>
      <c r="AG29" s="22"/>
      <c r="AH29" s="140"/>
      <c r="AI29" s="141"/>
      <c r="AJ29" s="141"/>
      <c r="AK29" s="141"/>
      <c r="AL29" s="141"/>
      <c r="AM29" s="141"/>
      <c r="AN29" s="141"/>
      <c r="AO29" s="141"/>
      <c r="AP29" s="141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140"/>
      <c r="BE29" s="141"/>
      <c r="BF29" s="141"/>
      <c r="BG29" s="141"/>
      <c r="BH29" s="141"/>
      <c r="BI29" s="141"/>
      <c r="BJ29" s="141"/>
      <c r="BK29" s="141"/>
      <c r="BL29" s="142"/>
      <c r="BM29" s="149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1"/>
      <c r="BZ29" s="9"/>
      <c r="CA29" s="19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9"/>
      <c r="DC29" s="9"/>
      <c r="DD29" s="25">
        <v>64</v>
      </c>
    </row>
    <row r="30" spans="2:109" s="10" customFormat="1" ht="9" customHeight="1">
      <c r="B30" s="11"/>
      <c r="C30" s="76"/>
      <c r="D30" s="76"/>
      <c r="E30" s="76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21"/>
      <c r="AF30" s="21"/>
      <c r="AG30" s="22"/>
      <c r="AH30" s="80" t="s">
        <v>17</v>
      </c>
      <c r="AI30" s="81"/>
      <c r="AJ30" s="81"/>
      <c r="AK30" s="81"/>
      <c r="AL30" s="81"/>
      <c r="AM30" s="81"/>
      <c r="AN30" s="81"/>
      <c r="AO30" s="81"/>
      <c r="AP30" s="81"/>
      <c r="AQ30" s="84">
        <v>5000000</v>
      </c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137" t="s">
        <v>20</v>
      </c>
      <c r="BE30" s="81"/>
      <c r="BF30" s="81"/>
      <c r="BG30" s="81"/>
      <c r="BH30" s="81"/>
      <c r="BI30" s="81"/>
      <c r="BJ30" s="81"/>
      <c r="BK30" s="81"/>
      <c r="BL30" s="138"/>
      <c r="BM30" s="143">
        <v>5500000</v>
      </c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5"/>
      <c r="BZ30" s="9"/>
      <c r="CA30" s="19"/>
      <c r="CB30" s="77" t="s">
        <v>28</v>
      </c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135">
        <v>16500000</v>
      </c>
      <c r="CP30" s="135"/>
      <c r="CQ30" s="135"/>
      <c r="CR30" s="135"/>
      <c r="CS30" s="135"/>
      <c r="CT30" s="135"/>
      <c r="CU30" s="135"/>
      <c r="CV30" s="135"/>
      <c r="CW30" s="135"/>
      <c r="CX30" s="135"/>
      <c r="CY30" s="135"/>
      <c r="CZ30" s="135"/>
      <c r="DA30" s="135"/>
      <c r="DB30" s="9"/>
      <c r="DC30" s="9"/>
      <c r="DD30" s="25">
        <v>65</v>
      </c>
      <c r="DE30" s="26" t="s">
        <v>56</v>
      </c>
    </row>
    <row r="31" spans="2:109" s="10" customFormat="1" ht="9" customHeight="1">
      <c r="B31" s="9"/>
      <c r="C31" s="109" t="s">
        <v>36</v>
      </c>
      <c r="D31" s="109"/>
      <c r="E31" s="109"/>
      <c r="F31" s="109"/>
      <c r="G31" s="109"/>
      <c r="H31" s="110" t="s">
        <v>159</v>
      </c>
      <c r="I31" s="110"/>
      <c r="J31" s="76" t="s">
        <v>160</v>
      </c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G31" s="22"/>
      <c r="AH31" s="82"/>
      <c r="AI31" s="83"/>
      <c r="AJ31" s="83"/>
      <c r="AK31" s="83"/>
      <c r="AL31" s="83"/>
      <c r="AM31" s="83"/>
      <c r="AN31" s="83"/>
      <c r="AO31" s="83"/>
      <c r="AP31" s="83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2"/>
      <c r="BE31" s="83"/>
      <c r="BF31" s="83"/>
      <c r="BG31" s="83"/>
      <c r="BH31" s="83"/>
      <c r="BI31" s="83"/>
      <c r="BJ31" s="83"/>
      <c r="BK31" s="83"/>
      <c r="BL31" s="139"/>
      <c r="BM31" s="146"/>
      <c r="BN31" s="147"/>
      <c r="BO31" s="147"/>
      <c r="BP31" s="147"/>
      <c r="BQ31" s="147"/>
      <c r="BR31" s="147"/>
      <c r="BS31" s="147"/>
      <c r="BT31" s="147"/>
      <c r="BU31" s="147"/>
      <c r="BV31" s="147"/>
      <c r="BW31" s="147"/>
      <c r="BX31" s="147"/>
      <c r="BY31" s="148"/>
      <c r="BZ31" s="9"/>
      <c r="CA31" s="19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135"/>
      <c r="CP31" s="135"/>
      <c r="CQ31" s="135"/>
      <c r="CR31" s="135"/>
      <c r="CS31" s="135"/>
      <c r="CT31" s="135"/>
      <c r="CU31" s="135"/>
      <c r="CV31" s="135"/>
      <c r="CW31" s="135"/>
      <c r="CX31" s="135"/>
      <c r="CY31" s="135"/>
      <c r="CZ31" s="135"/>
      <c r="DA31" s="135"/>
      <c r="DB31" s="9"/>
      <c r="DC31" s="9"/>
      <c r="DD31" s="19">
        <v>-14</v>
      </c>
      <c r="DE31" s="26" t="s">
        <v>59</v>
      </c>
    </row>
    <row r="32" spans="2:109" s="10" customFormat="1" ht="9" customHeight="1">
      <c r="B32" s="11"/>
      <c r="C32" s="109"/>
      <c r="D32" s="109"/>
      <c r="E32" s="109"/>
      <c r="F32" s="109"/>
      <c r="G32" s="109"/>
      <c r="H32" s="110"/>
      <c r="I32" s="110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G32" s="22"/>
      <c r="AH32" s="152" t="s">
        <v>16</v>
      </c>
      <c r="AI32" s="153"/>
      <c r="AJ32" s="153"/>
      <c r="AK32" s="153"/>
      <c r="AL32" s="153"/>
      <c r="AM32" s="153"/>
      <c r="AN32" s="153"/>
      <c r="AO32" s="153"/>
      <c r="AP32" s="153"/>
      <c r="AQ32" s="156">
        <v>500000</v>
      </c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82"/>
      <c r="BE32" s="83"/>
      <c r="BF32" s="83"/>
      <c r="BG32" s="83"/>
      <c r="BH32" s="83"/>
      <c r="BI32" s="83"/>
      <c r="BJ32" s="83"/>
      <c r="BK32" s="83"/>
      <c r="BL32" s="139"/>
      <c r="BM32" s="146"/>
      <c r="BN32" s="147"/>
      <c r="BO32" s="147"/>
      <c r="BP32" s="147"/>
      <c r="BQ32" s="147"/>
      <c r="BR32" s="147"/>
      <c r="BS32" s="147"/>
      <c r="BT32" s="147"/>
      <c r="BU32" s="147"/>
      <c r="BV32" s="147"/>
      <c r="BW32" s="147"/>
      <c r="BX32" s="147"/>
      <c r="BY32" s="148"/>
      <c r="BZ32" s="9"/>
      <c r="CA32" s="19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9"/>
      <c r="DC32" s="9"/>
      <c r="DD32" s="27" t="s">
        <v>170</v>
      </c>
      <c r="DE32" s="26"/>
    </row>
    <row r="33" spans="1:109" s="10" customFormat="1" ht="9" customHeight="1">
      <c r="B33" s="9"/>
      <c r="C33" s="28"/>
      <c r="D33" s="28"/>
      <c r="E33" s="28"/>
      <c r="F33" s="28"/>
      <c r="G33" s="28"/>
      <c r="H33" s="28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2"/>
      <c r="AH33" s="140"/>
      <c r="AI33" s="141"/>
      <c r="AJ33" s="141"/>
      <c r="AK33" s="141"/>
      <c r="AL33" s="141"/>
      <c r="AM33" s="141"/>
      <c r="AN33" s="141"/>
      <c r="AO33" s="141"/>
      <c r="AP33" s="141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140"/>
      <c r="BE33" s="141"/>
      <c r="BF33" s="141"/>
      <c r="BG33" s="141"/>
      <c r="BH33" s="141"/>
      <c r="BI33" s="141"/>
      <c r="BJ33" s="141"/>
      <c r="BK33" s="141"/>
      <c r="BL33" s="142"/>
      <c r="BM33" s="149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1"/>
      <c r="BZ33" s="9"/>
      <c r="CA33" s="19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135"/>
      <c r="CP33" s="135"/>
      <c r="CQ33" s="135"/>
      <c r="CR33" s="135"/>
      <c r="CS33" s="135"/>
      <c r="CT33" s="135"/>
      <c r="CU33" s="135"/>
      <c r="CV33" s="135"/>
      <c r="CW33" s="135"/>
      <c r="CX33" s="135"/>
      <c r="CY33" s="135"/>
      <c r="CZ33" s="135"/>
      <c r="DA33" s="135"/>
      <c r="DB33" s="9"/>
      <c r="DC33" s="9"/>
      <c r="DD33" s="19"/>
      <c r="DE33" s="26"/>
    </row>
    <row r="34" spans="1:109" s="10" customFormat="1" ht="9" customHeight="1">
      <c r="B34" s="11"/>
      <c r="C34" s="28"/>
      <c r="D34" s="28"/>
      <c r="E34" s="28"/>
      <c r="F34" s="29"/>
      <c r="G34" s="29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2"/>
      <c r="AH34" s="80" t="s">
        <v>21</v>
      </c>
      <c r="AI34" s="81"/>
      <c r="AJ34" s="81"/>
      <c r="AK34" s="81"/>
      <c r="AL34" s="81"/>
      <c r="AM34" s="81"/>
      <c r="AN34" s="81"/>
      <c r="AO34" s="81"/>
      <c r="AP34" s="81"/>
      <c r="AQ34" s="84">
        <v>35000000</v>
      </c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163" t="s">
        <v>22</v>
      </c>
      <c r="BE34" s="164"/>
      <c r="BF34" s="164"/>
      <c r="BG34" s="164"/>
      <c r="BH34" s="164"/>
      <c r="BI34" s="164"/>
      <c r="BJ34" s="164"/>
      <c r="BK34" s="164"/>
      <c r="BL34" s="164"/>
      <c r="BM34" s="143">
        <v>38500000</v>
      </c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5"/>
      <c r="BZ34" s="9"/>
      <c r="CA34" s="19"/>
      <c r="CB34" s="77" t="s">
        <v>25</v>
      </c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9">
        <v>5500000</v>
      </c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9"/>
      <c r="DC34" s="9"/>
      <c r="DD34" s="30"/>
      <c r="DE34" s="24"/>
    </row>
    <row r="35" spans="1:109" s="10" customFormat="1" ht="9" customHeight="1">
      <c r="B35" s="9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22"/>
      <c r="AH35" s="82"/>
      <c r="AI35" s="83"/>
      <c r="AJ35" s="83"/>
      <c r="AK35" s="83"/>
      <c r="AL35" s="83"/>
      <c r="AM35" s="83"/>
      <c r="AN35" s="83"/>
      <c r="AO35" s="83"/>
      <c r="AP35" s="83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164"/>
      <c r="BE35" s="164"/>
      <c r="BF35" s="164"/>
      <c r="BG35" s="164"/>
      <c r="BH35" s="164"/>
      <c r="BI35" s="164"/>
      <c r="BJ35" s="164"/>
      <c r="BK35" s="164"/>
      <c r="BL35" s="164"/>
      <c r="BM35" s="146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8"/>
      <c r="BZ35" s="9"/>
      <c r="CA35" s="19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9"/>
      <c r="DC35" s="9"/>
      <c r="DD35" s="30"/>
      <c r="DE35" s="24"/>
    </row>
    <row r="36" spans="1:109" s="10" customFormat="1" ht="9" customHeight="1">
      <c r="B36" s="9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9"/>
      <c r="AH36" s="169" t="s">
        <v>16</v>
      </c>
      <c r="AI36" s="169"/>
      <c r="AJ36" s="169"/>
      <c r="AK36" s="169"/>
      <c r="AL36" s="169"/>
      <c r="AM36" s="169"/>
      <c r="AN36" s="169"/>
      <c r="AO36" s="169"/>
      <c r="AP36" s="169"/>
      <c r="AQ36" s="156">
        <v>3500000</v>
      </c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64"/>
      <c r="BE36" s="164"/>
      <c r="BF36" s="164"/>
      <c r="BG36" s="164"/>
      <c r="BH36" s="164"/>
      <c r="BI36" s="164"/>
      <c r="BJ36" s="164"/>
      <c r="BK36" s="164"/>
      <c r="BL36" s="164"/>
      <c r="BM36" s="146"/>
      <c r="BN36" s="147"/>
      <c r="BO36" s="147"/>
      <c r="BP36" s="147"/>
      <c r="BQ36" s="147"/>
      <c r="BR36" s="147"/>
      <c r="BS36" s="147"/>
      <c r="BT36" s="147"/>
      <c r="BU36" s="147"/>
      <c r="BV36" s="147"/>
      <c r="BW36" s="147"/>
      <c r="BX36" s="147"/>
      <c r="BY36" s="148"/>
      <c r="BZ36" s="9"/>
      <c r="CA36" s="19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9"/>
      <c r="DC36" s="9"/>
      <c r="DD36" s="30"/>
      <c r="DE36" s="24"/>
    </row>
    <row r="37" spans="1:109" s="10" customFormat="1" ht="9" customHeight="1">
      <c r="B37" s="9"/>
      <c r="C37" s="76" t="s">
        <v>37</v>
      </c>
      <c r="D37" s="76"/>
      <c r="E37" s="76"/>
      <c r="F37" s="76"/>
      <c r="G37" s="76"/>
      <c r="H37" s="76"/>
      <c r="I37" s="76"/>
      <c r="J37" s="76"/>
      <c r="K37" s="76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31"/>
      <c r="AD37" s="31"/>
      <c r="AE37" s="31"/>
      <c r="AF37" s="31"/>
      <c r="AG37" s="9"/>
      <c r="AH37" s="164"/>
      <c r="AI37" s="164"/>
      <c r="AJ37" s="164"/>
      <c r="AK37" s="164"/>
      <c r="AL37" s="164"/>
      <c r="AM37" s="164"/>
      <c r="AN37" s="164"/>
      <c r="AO37" s="164"/>
      <c r="AP37" s="16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164"/>
      <c r="BE37" s="164"/>
      <c r="BF37" s="164"/>
      <c r="BG37" s="164"/>
      <c r="BH37" s="164"/>
      <c r="BI37" s="164"/>
      <c r="BJ37" s="164"/>
      <c r="BK37" s="164"/>
      <c r="BL37" s="164"/>
      <c r="BM37" s="149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1"/>
      <c r="BZ37" s="9"/>
      <c r="CA37" s="19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9"/>
      <c r="DC37" s="9"/>
      <c r="DD37" s="20"/>
      <c r="DE37" s="24"/>
    </row>
    <row r="38" spans="1:109" s="10" customFormat="1" ht="9" customHeight="1">
      <c r="B38" s="9"/>
      <c r="C38" s="76"/>
      <c r="D38" s="76"/>
      <c r="E38" s="76"/>
      <c r="F38" s="76"/>
      <c r="G38" s="76"/>
      <c r="H38" s="76"/>
      <c r="I38" s="76"/>
      <c r="J38" s="76"/>
      <c r="K38" s="76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31"/>
      <c r="AD38" s="31"/>
      <c r="AE38" s="31"/>
      <c r="AF38" s="31"/>
      <c r="AG38" s="9"/>
      <c r="AH38" s="170" t="s">
        <v>14</v>
      </c>
      <c r="AI38" s="170"/>
      <c r="AJ38" s="170"/>
      <c r="AK38" s="170"/>
      <c r="AL38" s="170"/>
      <c r="AM38" s="170"/>
      <c r="AN38" s="170"/>
      <c r="AO38" s="170"/>
      <c r="AP38" s="170"/>
      <c r="AQ38" s="165" t="s">
        <v>15</v>
      </c>
      <c r="AR38" s="166"/>
      <c r="AS38" s="166"/>
      <c r="AT38" s="166"/>
      <c r="AU38" s="166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3"/>
      <c r="BI38" s="165"/>
      <c r="BJ38" s="166"/>
      <c r="BK38" s="166"/>
      <c r="BL38" s="166"/>
      <c r="BM38" s="166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3"/>
      <c r="BZ38" s="9"/>
      <c r="CA38" s="19"/>
      <c r="CB38" s="78" t="s">
        <v>26</v>
      </c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9">
        <v>500000</v>
      </c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9"/>
      <c r="DC38" s="9"/>
      <c r="DD38" s="20"/>
      <c r="DE38" s="24"/>
    </row>
    <row r="39" spans="1:109" ht="9" customHeight="1">
      <c r="B39" s="9"/>
      <c r="C39" s="107" t="s">
        <v>142</v>
      </c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 t="s">
        <v>144</v>
      </c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31"/>
      <c r="AD39" s="31"/>
      <c r="AE39" s="31"/>
      <c r="AF39" s="31"/>
      <c r="AG39" s="9"/>
      <c r="AH39" s="170"/>
      <c r="AI39" s="170"/>
      <c r="AJ39" s="170"/>
      <c r="AK39" s="170"/>
      <c r="AL39" s="170"/>
      <c r="AM39" s="170"/>
      <c r="AN39" s="170"/>
      <c r="AO39" s="170"/>
      <c r="AP39" s="170"/>
      <c r="AQ39" s="167"/>
      <c r="AR39" s="121"/>
      <c r="AS39" s="121"/>
      <c r="AT39" s="121"/>
      <c r="AU39" s="121"/>
      <c r="AV39" s="9"/>
      <c r="AW39" s="9"/>
      <c r="AX39" s="9"/>
      <c r="AY39" s="9"/>
      <c r="AZ39" s="9"/>
      <c r="BA39" s="9"/>
      <c r="BD39" s="159">
        <v>1</v>
      </c>
      <c r="BE39" s="159"/>
      <c r="BF39" s="159"/>
      <c r="BG39" s="159"/>
      <c r="BH39" s="160"/>
      <c r="BI39" s="167"/>
      <c r="BJ39" s="121"/>
      <c r="BK39" s="121"/>
      <c r="BL39" s="121"/>
      <c r="BM39" s="121"/>
      <c r="BN39" s="171"/>
      <c r="BO39" s="171"/>
      <c r="BP39" s="171"/>
      <c r="BQ39" s="173"/>
      <c r="BR39" s="173"/>
      <c r="BS39" s="173"/>
      <c r="BT39" s="173"/>
      <c r="BU39" s="159"/>
      <c r="BV39" s="159"/>
      <c r="BW39" s="159"/>
      <c r="BX39" s="159"/>
      <c r="BY39" s="160"/>
      <c r="BZ39" s="9"/>
      <c r="CA39" s="19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9"/>
      <c r="DC39" s="9"/>
      <c r="DD39" s="20"/>
      <c r="DE39" s="24"/>
    </row>
    <row r="40" spans="1:109" ht="9" customHeight="1">
      <c r="B40" s="9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31"/>
      <c r="AD40" s="31"/>
      <c r="AE40" s="31"/>
      <c r="AF40" s="31"/>
      <c r="AG40" s="9"/>
      <c r="AH40" s="170"/>
      <c r="AI40" s="170"/>
      <c r="AJ40" s="170"/>
      <c r="AK40" s="170"/>
      <c r="AL40" s="170"/>
      <c r="AM40" s="170"/>
      <c r="AN40" s="170"/>
      <c r="AO40" s="170"/>
      <c r="AP40" s="170"/>
      <c r="AQ40" s="34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6"/>
      <c r="BC40" s="37"/>
      <c r="BD40" s="161"/>
      <c r="BE40" s="161"/>
      <c r="BF40" s="161"/>
      <c r="BG40" s="161"/>
      <c r="BH40" s="162"/>
      <c r="BI40" s="34"/>
      <c r="BJ40" s="35"/>
      <c r="BK40" s="35"/>
      <c r="BL40" s="35"/>
      <c r="BM40" s="35"/>
      <c r="BN40" s="172"/>
      <c r="BO40" s="172"/>
      <c r="BP40" s="172"/>
      <c r="BQ40" s="94"/>
      <c r="BR40" s="94"/>
      <c r="BS40" s="94"/>
      <c r="BT40" s="94"/>
      <c r="BU40" s="161"/>
      <c r="BV40" s="161"/>
      <c r="BW40" s="161"/>
      <c r="BX40" s="161"/>
      <c r="BY40" s="162"/>
      <c r="BZ40" s="9"/>
      <c r="CA40" s="19"/>
      <c r="CB40" s="78" t="s">
        <v>29</v>
      </c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9">
        <v>5500000</v>
      </c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9"/>
      <c r="DC40" s="9"/>
      <c r="DD40" s="20"/>
      <c r="DE40" s="24"/>
    </row>
    <row r="41" spans="1:109" ht="9" customHeight="1">
      <c r="A41" s="6"/>
      <c r="B41" s="7"/>
      <c r="C41" s="107" t="s">
        <v>7</v>
      </c>
      <c r="D41" s="107"/>
      <c r="E41" s="107"/>
      <c r="F41" s="107"/>
      <c r="G41" s="107"/>
      <c r="H41" s="107"/>
      <c r="I41" s="107"/>
      <c r="J41" s="107" t="s">
        <v>162</v>
      </c>
      <c r="K41" s="107"/>
      <c r="L41" s="107"/>
      <c r="M41" s="107"/>
      <c r="N41" s="107" t="s">
        <v>6</v>
      </c>
      <c r="O41" s="107"/>
      <c r="P41" s="107"/>
      <c r="Q41" s="107"/>
      <c r="R41" s="107"/>
      <c r="S41" s="107"/>
      <c r="T41" s="107">
        <v>123456</v>
      </c>
      <c r="U41" s="107"/>
      <c r="V41" s="107"/>
      <c r="W41" s="107"/>
      <c r="X41" s="107"/>
      <c r="Y41" s="107"/>
      <c r="Z41" s="107"/>
      <c r="AA41" s="107"/>
      <c r="AB41" s="107"/>
      <c r="AC41" s="7"/>
      <c r="AD41" s="7"/>
      <c r="AE41" s="7"/>
      <c r="AF41" s="7"/>
      <c r="AG41" s="7"/>
      <c r="AH41" s="38"/>
      <c r="AI41" s="38"/>
      <c r="AJ41" s="38"/>
      <c r="AK41" s="38"/>
      <c r="AL41" s="38"/>
      <c r="AM41" s="38"/>
      <c r="AN41" s="38"/>
      <c r="AO41" s="38"/>
      <c r="AP41" s="38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22"/>
      <c r="BD41" s="22"/>
      <c r="BE41" s="22"/>
      <c r="BF41" s="22"/>
      <c r="BG41" s="22"/>
      <c r="BH41" s="22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9"/>
      <c r="CA41" s="19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9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9"/>
      <c r="DC41" s="9"/>
      <c r="DD41" s="20"/>
      <c r="DE41" s="20"/>
    </row>
    <row r="42" spans="1:109" ht="9" customHeight="1">
      <c r="B42" s="7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9"/>
      <c r="AD42" s="9"/>
      <c r="AE42" s="9"/>
      <c r="AF42" s="9"/>
      <c r="AG42" s="9"/>
      <c r="AH42" s="174" t="s">
        <v>60</v>
      </c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40"/>
      <c r="BE42" s="40"/>
      <c r="BF42" s="40"/>
      <c r="BG42" s="40"/>
      <c r="BH42" s="40"/>
      <c r="BI42" s="32"/>
      <c r="BJ42" s="32"/>
      <c r="BK42" s="32"/>
      <c r="BL42" s="32"/>
      <c r="BM42" s="32"/>
      <c r="BN42" s="32"/>
      <c r="BO42" s="32"/>
      <c r="BP42" s="32"/>
      <c r="BQ42" s="32"/>
      <c r="BR42" s="40"/>
      <c r="BS42" s="40"/>
      <c r="BT42" s="40"/>
      <c r="BU42" s="40"/>
      <c r="BV42" s="40"/>
      <c r="BW42" s="40"/>
      <c r="BX42" s="32"/>
      <c r="BY42" s="33"/>
      <c r="BZ42" s="9"/>
      <c r="CA42" s="9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9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79"/>
      <c r="DB42" s="9"/>
      <c r="DC42" s="9"/>
      <c r="DD42" s="20"/>
      <c r="DE42" s="20"/>
    </row>
    <row r="43" spans="1:109" s="10" customFormat="1" ht="9" customHeight="1">
      <c r="B43" s="11"/>
      <c r="C43" s="107" t="s">
        <v>38</v>
      </c>
      <c r="D43" s="107"/>
      <c r="E43" s="107"/>
      <c r="F43" s="107"/>
      <c r="G43" s="107"/>
      <c r="H43" s="107"/>
      <c r="I43" s="107"/>
      <c r="J43" s="107" t="s">
        <v>146</v>
      </c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9"/>
      <c r="AD43" s="9"/>
      <c r="AE43" s="9"/>
      <c r="AF43" s="9"/>
      <c r="AG43" s="9"/>
      <c r="AH43" s="176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I43" s="7"/>
      <c r="BJ43" s="7"/>
      <c r="BK43" s="7"/>
      <c r="BL43" s="7"/>
      <c r="BM43" s="7"/>
      <c r="BN43" s="7"/>
      <c r="BO43" s="9"/>
      <c r="BP43" s="9"/>
      <c r="BQ43" s="9"/>
      <c r="BX43" s="9"/>
      <c r="BY43" s="41"/>
      <c r="BZ43" s="9"/>
      <c r="CA43" s="9"/>
      <c r="CB43" s="78"/>
      <c r="CC43" s="78"/>
      <c r="CD43" s="78"/>
      <c r="CE43" s="78"/>
      <c r="CF43" s="78"/>
      <c r="CG43" s="78"/>
      <c r="CH43" s="78"/>
      <c r="CI43" s="78"/>
      <c r="CJ43" s="78"/>
      <c r="CK43" s="78"/>
      <c r="CL43" s="78"/>
      <c r="CM43" s="78"/>
      <c r="CN43" s="78"/>
      <c r="CO43" s="79"/>
      <c r="CP43" s="79"/>
      <c r="CQ43" s="79"/>
      <c r="CR43" s="79"/>
      <c r="CS43" s="79"/>
      <c r="CT43" s="79"/>
      <c r="CU43" s="79"/>
      <c r="CV43" s="79"/>
      <c r="CW43" s="79"/>
      <c r="CX43" s="79"/>
      <c r="CY43" s="79"/>
      <c r="CZ43" s="79"/>
      <c r="DA43" s="79"/>
      <c r="DB43" s="9"/>
      <c r="DC43" s="9"/>
      <c r="DD43" s="20"/>
      <c r="DE43" s="20"/>
    </row>
    <row r="44" spans="1:109" s="10" customFormat="1" ht="18" customHeight="1">
      <c r="B44" s="9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9"/>
      <c r="AD44" s="9"/>
      <c r="AE44" s="9"/>
      <c r="AF44" s="9"/>
      <c r="AG44" s="9"/>
      <c r="AH44" s="178" t="s">
        <v>172</v>
      </c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42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80"/>
      <c r="BZ44" s="9"/>
      <c r="CA44" s="9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  <c r="CM44" s="78"/>
      <c r="CN44" s="78"/>
      <c r="CO44" s="79"/>
      <c r="CP44" s="79"/>
      <c r="CQ44" s="79"/>
      <c r="CR44" s="79"/>
      <c r="CS44" s="79"/>
      <c r="CT44" s="79"/>
      <c r="CU44" s="79"/>
      <c r="CV44" s="79"/>
      <c r="CW44" s="79"/>
      <c r="CX44" s="79"/>
      <c r="CY44" s="79"/>
      <c r="CZ44" s="79"/>
      <c r="DA44" s="79"/>
      <c r="DB44" s="9"/>
      <c r="DC44" s="9"/>
      <c r="DD44" s="19"/>
      <c r="DE44" s="19"/>
    </row>
    <row r="45" spans="1:109" s="10" customFormat="1" ht="18" customHeight="1">
      <c r="B45" s="9"/>
      <c r="C45" s="11"/>
      <c r="D45" s="11"/>
      <c r="E45" s="11"/>
      <c r="F45" s="11"/>
      <c r="G45" s="11"/>
      <c r="H45" s="11"/>
      <c r="I45" s="11"/>
      <c r="J45" s="11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43"/>
      <c r="BZ45" s="9"/>
      <c r="CA45" s="9"/>
      <c r="CW45" s="44"/>
      <c r="CX45" s="44"/>
      <c r="CY45" s="21"/>
      <c r="CZ45" s="44"/>
      <c r="DA45" s="44"/>
      <c r="DB45" s="9"/>
      <c r="DC45" s="9"/>
      <c r="DD45" s="19"/>
      <c r="DE45" s="19"/>
    </row>
    <row r="46" spans="1:109" s="10" customFormat="1" ht="9" customHeight="1">
      <c r="B46" s="12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DB46" s="9"/>
      <c r="DC46" s="9"/>
      <c r="DD46" s="19"/>
      <c r="DE46" s="19"/>
    </row>
    <row r="47" spans="1:109" s="10" customFormat="1" ht="9" customHeight="1">
      <c r="B47" s="12"/>
      <c r="C47" s="73" t="s">
        <v>61</v>
      </c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45"/>
      <c r="S47" s="45"/>
      <c r="T47" s="45"/>
      <c r="U47" s="45"/>
      <c r="V47" s="45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8"/>
      <c r="DB47" s="9"/>
      <c r="DC47" s="9"/>
      <c r="DD47" s="19"/>
      <c r="DE47" s="19"/>
    </row>
    <row r="48" spans="1:109" s="10" customFormat="1" ht="9" customHeight="1">
      <c r="B48" s="12"/>
      <c r="C48" s="75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11"/>
      <c r="S48" s="11"/>
      <c r="T48" s="11"/>
      <c r="U48" s="11"/>
      <c r="V48" s="11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49"/>
      <c r="DB48" s="9"/>
      <c r="DC48" s="9"/>
    </row>
    <row r="49" spans="1:109" s="10" customFormat="1" ht="9" customHeight="1">
      <c r="B49" s="12"/>
      <c r="C49" s="50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49"/>
      <c r="DB49" s="9"/>
      <c r="DC49" s="9"/>
    </row>
    <row r="50" spans="1:109" s="10" customFormat="1" ht="9" customHeight="1">
      <c r="B50" s="12"/>
      <c r="C50" s="50"/>
      <c r="D50" s="181" t="s">
        <v>165</v>
      </c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L50" s="181"/>
      <c r="BM50" s="181"/>
      <c r="BN50" s="181"/>
      <c r="BO50" s="181"/>
      <c r="BP50" s="181"/>
      <c r="BQ50" s="181"/>
      <c r="BR50" s="181"/>
      <c r="BS50" s="181"/>
      <c r="BT50" s="181"/>
      <c r="BU50" s="181"/>
      <c r="BV50" s="181"/>
      <c r="BW50" s="181"/>
      <c r="BX50" s="181"/>
      <c r="BY50" s="181"/>
      <c r="BZ50" s="181"/>
      <c r="CA50" s="181"/>
      <c r="CB50" s="181"/>
      <c r="CC50" s="181"/>
      <c r="CD50" s="181"/>
      <c r="CE50" s="181"/>
      <c r="CF50" s="181"/>
      <c r="CG50" s="181"/>
      <c r="CH50" s="181"/>
      <c r="CI50" s="181"/>
      <c r="CJ50" s="181"/>
      <c r="CK50" s="181"/>
      <c r="CL50" s="181"/>
      <c r="CM50" s="181"/>
      <c r="CN50" s="181"/>
      <c r="CO50" s="181"/>
      <c r="CP50" s="181"/>
      <c r="CQ50" s="181"/>
      <c r="CR50" s="181"/>
      <c r="CS50" s="181"/>
      <c r="CT50" s="181"/>
      <c r="CU50" s="181"/>
      <c r="CV50" s="181"/>
      <c r="CW50" s="181"/>
      <c r="CX50" s="181"/>
      <c r="CY50" s="181"/>
      <c r="CZ50" s="181"/>
      <c r="DA50" s="49"/>
      <c r="DB50" s="9"/>
      <c r="DC50" s="9"/>
    </row>
    <row r="51" spans="1:109" s="10" customFormat="1" ht="9" customHeight="1">
      <c r="B51" s="12"/>
      <c r="C51" s="50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1"/>
      <c r="BJ51" s="181"/>
      <c r="BK51" s="181"/>
      <c r="BL51" s="181"/>
      <c r="BM51" s="181"/>
      <c r="BN51" s="181"/>
      <c r="BO51" s="181"/>
      <c r="BP51" s="181"/>
      <c r="BQ51" s="181"/>
      <c r="BR51" s="181"/>
      <c r="BS51" s="181"/>
      <c r="BT51" s="181"/>
      <c r="BU51" s="181"/>
      <c r="BV51" s="181"/>
      <c r="BW51" s="181"/>
      <c r="BX51" s="181"/>
      <c r="BY51" s="181"/>
      <c r="BZ51" s="181"/>
      <c r="CA51" s="181"/>
      <c r="CB51" s="181"/>
      <c r="CC51" s="181"/>
      <c r="CD51" s="181"/>
      <c r="CE51" s="181"/>
      <c r="CF51" s="181"/>
      <c r="CG51" s="181"/>
      <c r="CH51" s="181"/>
      <c r="CI51" s="181"/>
      <c r="CJ51" s="181"/>
      <c r="CK51" s="181"/>
      <c r="CL51" s="181"/>
      <c r="CM51" s="181"/>
      <c r="CN51" s="181"/>
      <c r="CO51" s="181"/>
      <c r="CP51" s="181"/>
      <c r="CQ51" s="181"/>
      <c r="CR51" s="181"/>
      <c r="CS51" s="181"/>
      <c r="CT51" s="181"/>
      <c r="CU51" s="181"/>
      <c r="CV51" s="181"/>
      <c r="CW51" s="181"/>
      <c r="CX51" s="181"/>
      <c r="CY51" s="181"/>
      <c r="CZ51" s="181"/>
      <c r="DA51" s="49"/>
      <c r="DB51" s="9"/>
    </row>
    <row r="52" spans="1:109" s="10" customFormat="1" ht="9" customHeight="1">
      <c r="B52" s="12"/>
      <c r="C52" s="51"/>
      <c r="D52" s="182" t="s">
        <v>165</v>
      </c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  <c r="AG52" s="182"/>
      <c r="AH52" s="182"/>
      <c r="AI52" s="182"/>
      <c r="AJ52" s="182"/>
      <c r="AK52" s="182"/>
      <c r="AL52" s="182"/>
      <c r="AM52" s="182"/>
      <c r="AN52" s="182"/>
      <c r="AO52" s="182"/>
      <c r="AP52" s="182"/>
      <c r="AQ52" s="182"/>
      <c r="AR52" s="182"/>
      <c r="AS52" s="182"/>
      <c r="AT52" s="182"/>
      <c r="AU52" s="182"/>
      <c r="AV52" s="182"/>
      <c r="AW52" s="182"/>
      <c r="AX52" s="182"/>
      <c r="AY52" s="182"/>
      <c r="AZ52" s="182"/>
      <c r="BA52" s="182"/>
      <c r="BB52" s="182"/>
      <c r="BC52" s="182"/>
      <c r="BD52" s="182"/>
      <c r="BE52" s="182"/>
      <c r="BF52" s="182"/>
      <c r="BG52" s="182"/>
      <c r="BH52" s="182"/>
      <c r="BI52" s="182"/>
      <c r="BJ52" s="182"/>
      <c r="BK52" s="182"/>
      <c r="BL52" s="182"/>
      <c r="BM52" s="182"/>
      <c r="BN52" s="182"/>
      <c r="BO52" s="182"/>
      <c r="BP52" s="182"/>
      <c r="BQ52" s="182"/>
      <c r="BR52" s="182"/>
      <c r="BS52" s="182"/>
      <c r="BT52" s="182"/>
      <c r="BU52" s="182"/>
      <c r="BV52" s="182"/>
      <c r="BW52" s="182"/>
      <c r="BX52" s="182"/>
      <c r="BY52" s="182"/>
      <c r="BZ52" s="182"/>
      <c r="CA52" s="182"/>
      <c r="CB52" s="182"/>
      <c r="CC52" s="182"/>
      <c r="CD52" s="182"/>
      <c r="CE52" s="182"/>
      <c r="CF52" s="182"/>
      <c r="CG52" s="182"/>
      <c r="CH52" s="182"/>
      <c r="CI52" s="182"/>
      <c r="CJ52" s="182"/>
      <c r="CK52" s="182"/>
      <c r="CL52" s="182"/>
      <c r="CM52" s="182"/>
      <c r="CN52" s="182"/>
      <c r="CO52" s="182"/>
      <c r="CP52" s="182"/>
      <c r="CQ52" s="182"/>
      <c r="CR52" s="182"/>
      <c r="CS52" s="182"/>
      <c r="CT52" s="182"/>
      <c r="CU52" s="182"/>
      <c r="CV52" s="182"/>
      <c r="CW52" s="182"/>
      <c r="CX52" s="182"/>
      <c r="CY52" s="182"/>
      <c r="CZ52" s="182"/>
      <c r="DA52" s="49"/>
      <c r="DB52" s="9"/>
    </row>
    <row r="53" spans="1:109" s="10" customFormat="1" ht="9" customHeight="1">
      <c r="B53" s="9"/>
      <c r="C53" s="50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2"/>
      <c r="AN53" s="182"/>
      <c r="AO53" s="182"/>
      <c r="AP53" s="182"/>
      <c r="AQ53" s="182"/>
      <c r="AR53" s="182"/>
      <c r="AS53" s="182"/>
      <c r="AT53" s="182"/>
      <c r="AU53" s="182"/>
      <c r="AV53" s="182"/>
      <c r="AW53" s="182"/>
      <c r="AX53" s="182"/>
      <c r="AY53" s="182"/>
      <c r="AZ53" s="182"/>
      <c r="BA53" s="182"/>
      <c r="BB53" s="182"/>
      <c r="BC53" s="182"/>
      <c r="BD53" s="182"/>
      <c r="BE53" s="182"/>
      <c r="BF53" s="182"/>
      <c r="BG53" s="182"/>
      <c r="BH53" s="182"/>
      <c r="BI53" s="182"/>
      <c r="BJ53" s="182"/>
      <c r="BK53" s="182"/>
      <c r="BL53" s="182"/>
      <c r="BM53" s="182"/>
      <c r="BN53" s="182"/>
      <c r="BO53" s="182"/>
      <c r="BP53" s="182"/>
      <c r="BQ53" s="182"/>
      <c r="BR53" s="182"/>
      <c r="BS53" s="182"/>
      <c r="BT53" s="182"/>
      <c r="BU53" s="182"/>
      <c r="BV53" s="182"/>
      <c r="BW53" s="182"/>
      <c r="BX53" s="182"/>
      <c r="BY53" s="182"/>
      <c r="BZ53" s="182"/>
      <c r="CA53" s="182"/>
      <c r="CB53" s="182"/>
      <c r="CC53" s="182"/>
      <c r="CD53" s="182"/>
      <c r="CE53" s="182"/>
      <c r="CF53" s="182"/>
      <c r="CG53" s="182"/>
      <c r="CH53" s="182"/>
      <c r="CI53" s="182"/>
      <c r="CJ53" s="182"/>
      <c r="CK53" s="182"/>
      <c r="CL53" s="182"/>
      <c r="CM53" s="182"/>
      <c r="CN53" s="182"/>
      <c r="CO53" s="182"/>
      <c r="CP53" s="182"/>
      <c r="CQ53" s="182"/>
      <c r="CR53" s="182"/>
      <c r="CS53" s="182"/>
      <c r="CT53" s="182"/>
      <c r="CU53" s="182"/>
      <c r="CV53" s="182"/>
      <c r="CW53" s="182"/>
      <c r="CX53" s="182"/>
      <c r="CY53" s="182"/>
      <c r="CZ53" s="182"/>
      <c r="DA53" s="49"/>
      <c r="DB53" s="9"/>
    </row>
    <row r="54" spans="1:109" s="10" customFormat="1" ht="9" customHeight="1">
      <c r="B54" s="9"/>
      <c r="C54" s="52"/>
      <c r="D54" s="53"/>
      <c r="E54" s="53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5"/>
      <c r="AE54" s="55"/>
      <c r="AF54" s="55"/>
      <c r="AG54" s="55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7"/>
      <c r="DB54" s="9"/>
    </row>
    <row r="55" spans="1:109" s="10" customFormat="1" ht="18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22"/>
      <c r="AE55" s="22"/>
      <c r="AF55" s="22"/>
      <c r="AG55" s="22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27" t="s">
        <v>39</v>
      </c>
    </row>
    <row r="56" spans="1:109" s="10" customFormat="1" ht="9" customHeight="1">
      <c r="B56" s="9"/>
      <c r="C56" s="11"/>
      <c r="D56" s="11"/>
      <c r="E56" s="11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22"/>
      <c r="AE56" s="22"/>
      <c r="AF56" s="22"/>
      <c r="AG56" s="22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</row>
    <row r="57" spans="1:109" ht="28.5">
      <c r="B57" s="2" t="s">
        <v>9</v>
      </c>
      <c r="AC57" s="3"/>
      <c r="AY57" s="4"/>
      <c r="AZ57" s="4"/>
      <c r="BA57" s="4"/>
      <c r="BB57" s="4"/>
      <c r="BC57" s="4"/>
      <c r="BD57" s="4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</row>
    <row r="58" spans="1:109" ht="9" customHeight="1">
      <c r="A58" s="6"/>
      <c r="B58" s="124" t="s">
        <v>89</v>
      </c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125" t="s">
        <v>53</v>
      </c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  <c r="BI58" s="125"/>
      <c r="BJ58" s="125"/>
      <c r="BK58" s="125"/>
      <c r="BL58" s="7"/>
      <c r="BM58" s="7"/>
      <c r="BN58" s="7"/>
      <c r="BO58" s="8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127" t="s">
        <v>2</v>
      </c>
      <c r="CK58" s="127"/>
      <c r="CL58" s="127"/>
      <c r="CM58" s="127"/>
      <c r="CN58" s="127"/>
      <c r="CO58" s="127"/>
      <c r="CP58" s="127"/>
      <c r="CQ58" s="128" t="s">
        <v>152</v>
      </c>
      <c r="CR58" s="129"/>
      <c r="CS58" s="111" t="s">
        <v>153</v>
      </c>
      <c r="CT58" s="112"/>
      <c r="CU58" s="111" t="s">
        <v>154</v>
      </c>
      <c r="CV58" s="112"/>
      <c r="CW58" s="111" t="s">
        <v>123</v>
      </c>
      <c r="CX58" s="112"/>
      <c r="CY58" s="111" t="s">
        <v>155</v>
      </c>
      <c r="CZ58" s="112"/>
      <c r="DA58" s="111" t="s">
        <v>156</v>
      </c>
      <c r="DB58" s="117"/>
    </row>
    <row r="59" spans="1:109" ht="9" customHeight="1"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/>
      <c r="BJ59" s="125"/>
      <c r="BK59" s="125"/>
      <c r="BL59" s="7"/>
      <c r="BM59" s="7"/>
      <c r="BN59" s="7"/>
      <c r="BO59" s="7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127"/>
      <c r="CK59" s="127"/>
      <c r="CL59" s="127"/>
      <c r="CM59" s="127"/>
      <c r="CN59" s="127"/>
      <c r="CO59" s="127"/>
      <c r="CP59" s="127"/>
      <c r="CQ59" s="130"/>
      <c r="CR59" s="131"/>
      <c r="CS59" s="113"/>
      <c r="CT59" s="114"/>
      <c r="CU59" s="113"/>
      <c r="CV59" s="114"/>
      <c r="CW59" s="113"/>
      <c r="CX59" s="114"/>
      <c r="CY59" s="113"/>
      <c r="CZ59" s="114"/>
      <c r="DA59" s="113"/>
      <c r="DB59" s="118"/>
    </row>
    <row r="60" spans="1:109" s="10" customFormat="1" ht="9" customHeight="1" thickBo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  <c r="BI60" s="126"/>
      <c r="BJ60" s="126"/>
      <c r="BK60" s="126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127"/>
      <c r="CK60" s="127"/>
      <c r="CL60" s="127"/>
      <c r="CM60" s="127"/>
      <c r="CN60" s="127"/>
      <c r="CO60" s="127"/>
      <c r="CP60" s="127"/>
      <c r="CQ60" s="132"/>
      <c r="CR60" s="133"/>
      <c r="CS60" s="115"/>
      <c r="CT60" s="116"/>
      <c r="CU60" s="115"/>
      <c r="CV60" s="116"/>
      <c r="CW60" s="115"/>
      <c r="CX60" s="116"/>
      <c r="CY60" s="115"/>
      <c r="CZ60" s="116"/>
      <c r="DA60" s="115"/>
      <c r="DB60" s="119"/>
    </row>
    <row r="61" spans="1:109" s="10" customFormat="1" ht="9" customHeight="1" thickTop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20" t="s">
        <v>1</v>
      </c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  <c r="BI61" s="120"/>
      <c r="BJ61" s="120"/>
      <c r="BK61" s="120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DB61" s="9"/>
    </row>
    <row r="62" spans="1:109" s="10" customFormat="1" ht="9" customHeight="1">
      <c r="B62" s="9"/>
      <c r="C62" s="122" t="s">
        <v>12</v>
      </c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21"/>
      <c r="AU62" s="121"/>
      <c r="AV62" s="121"/>
      <c r="AW62" s="121"/>
      <c r="AX62" s="121"/>
      <c r="AY62" s="121"/>
      <c r="AZ62" s="121"/>
      <c r="BA62" s="121"/>
      <c r="BB62" s="121"/>
      <c r="BC62" s="121"/>
      <c r="BD62" s="121"/>
      <c r="BE62" s="121"/>
      <c r="BF62" s="121"/>
      <c r="BG62" s="121"/>
      <c r="BH62" s="121"/>
      <c r="BI62" s="121"/>
      <c r="BJ62" s="121"/>
      <c r="BK62" s="121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DB62" s="9"/>
      <c r="DC62" s="9"/>
      <c r="DD62" s="9"/>
      <c r="DE62" s="9"/>
    </row>
    <row r="63" spans="1:109" s="10" customFormat="1" ht="18" customHeight="1">
      <c r="B63" s="9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168">
        <v>46112</v>
      </c>
      <c r="CO63" s="168"/>
      <c r="CP63" s="168"/>
      <c r="CQ63" s="168"/>
      <c r="CR63" s="168"/>
      <c r="CS63" s="168"/>
      <c r="CT63" s="168"/>
      <c r="CU63" s="168"/>
      <c r="CV63" s="168"/>
      <c r="CW63" s="168"/>
      <c r="CX63" s="168"/>
      <c r="CY63" s="168"/>
      <c r="CZ63" s="168"/>
      <c r="DA63" s="168"/>
      <c r="DB63" s="9"/>
      <c r="DC63" s="9"/>
      <c r="DE63" s="9"/>
    </row>
    <row r="64" spans="1:109" s="10" customFormat="1" ht="9" customHeight="1">
      <c r="B64" s="12"/>
      <c r="C64" s="88" t="s">
        <v>166</v>
      </c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 t="s">
        <v>4</v>
      </c>
      <c r="W64" s="88"/>
      <c r="X64" s="88"/>
      <c r="Y64" s="88"/>
      <c r="Z64" s="88"/>
      <c r="AA64" s="88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13"/>
      <c r="DE64" s="9"/>
    </row>
    <row r="65" spans="2:109" s="10" customFormat="1" ht="9" customHeight="1">
      <c r="B65" s="12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13"/>
      <c r="DE65" s="9"/>
    </row>
    <row r="66" spans="2:109" s="10" customFormat="1" ht="9" customHeight="1">
      <c r="B66" s="12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CA66" s="9"/>
      <c r="CB66" s="90" t="s">
        <v>32</v>
      </c>
      <c r="CC66" s="91"/>
      <c r="CD66" s="91"/>
      <c r="CE66" s="91"/>
      <c r="CF66" s="91"/>
      <c r="CG66" s="91"/>
      <c r="CH66" s="91"/>
      <c r="CI66" s="91"/>
      <c r="CJ66" s="91"/>
      <c r="CK66" s="91"/>
      <c r="CL66" s="91"/>
      <c r="CM66" s="91"/>
      <c r="CN66" s="91"/>
      <c r="CO66" s="91"/>
      <c r="CP66" s="91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2"/>
      <c r="DB66" s="9"/>
      <c r="DC66" s="9"/>
      <c r="DD66" s="13"/>
      <c r="DE66" s="9"/>
    </row>
    <row r="67" spans="2:109" s="10" customFormat="1" ht="9" customHeight="1">
      <c r="B67" s="12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5"/>
      <c r="W67" s="15"/>
      <c r="X67" s="15"/>
      <c r="Y67" s="15"/>
      <c r="Z67" s="15"/>
      <c r="AA67" s="15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CA67" s="9"/>
      <c r="CB67" s="93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  <c r="CU67" s="94"/>
      <c r="CV67" s="94"/>
      <c r="CW67" s="94"/>
      <c r="CX67" s="94"/>
      <c r="CY67" s="94"/>
      <c r="CZ67" s="94"/>
      <c r="DA67" s="95"/>
      <c r="DB67" s="9"/>
      <c r="DC67" s="9"/>
      <c r="DD67" s="13"/>
      <c r="DE67" s="9"/>
    </row>
    <row r="68" spans="2:109" s="10" customFormat="1" ht="9" customHeight="1">
      <c r="B68" s="12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CA68" s="9"/>
      <c r="CB68" s="96">
        <v>5500000</v>
      </c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8"/>
      <c r="DB68" s="9"/>
      <c r="DC68" s="9"/>
      <c r="DD68" s="13"/>
      <c r="DE68" s="9"/>
    </row>
    <row r="69" spans="2:109" s="10" customFormat="1" ht="9" customHeight="1">
      <c r="B69" s="12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CA69" s="9"/>
      <c r="CB69" s="99"/>
      <c r="CC69" s="100"/>
      <c r="CD69" s="100"/>
      <c r="CE69" s="100"/>
      <c r="CF69" s="100"/>
      <c r="CG69" s="100"/>
      <c r="CH69" s="100"/>
      <c r="CI69" s="100"/>
      <c r="CJ69" s="100"/>
      <c r="CK69" s="100"/>
      <c r="CL69" s="100"/>
      <c r="CM69" s="100"/>
      <c r="CN69" s="100"/>
      <c r="CO69" s="100"/>
      <c r="CP69" s="100"/>
      <c r="CQ69" s="100"/>
      <c r="CR69" s="100"/>
      <c r="CS69" s="100"/>
      <c r="CT69" s="100"/>
      <c r="CU69" s="100"/>
      <c r="CV69" s="100"/>
      <c r="CW69" s="100"/>
      <c r="CX69" s="100"/>
      <c r="CY69" s="100"/>
      <c r="CZ69" s="100"/>
      <c r="DA69" s="101"/>
      <c r="DB69" s="9"/>
      <c r="DC69" s="9"/>
      <c r="DD69" s="13"/>
      <c r="DE69" s="9"/>
    </row>
    <row r="70" spans="2:109" s="10" customFormat="1" ht="9" customHeight="1">
      <c r="B70" s="12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CA70" s="9"/>
      <c r="CB70" s="102"/>
      <c r="CC70" s="103"/>
      <c r="CD70" s="103"/>
      <c r="CE70" s="103"/>
      <c r="CF70" s="103"/>
      <c r="CG70" s="103"/>
      <c r="CH70" s="103"/>
      <c r="CI70" s="103"/>
      <c r="CJ70" s="103"/>
      <c r="CK70" s="103"/>
      <c r="CL70" s="103"/>
      <c r="CM70" s="103"/>
      <c r="CN70" s="103"/>
      <c r="CO70" s="103"/>
      <c r="CP70" s="103"/>
      <c r="CQ70" s="103"/>
      <c r="CR70" s="103"/>
      <c r="CS70" s="103"/>
      <c r="CT70" s="103"/>
      <c r="CU70" s="103"/>
      <c r="CV70" s="103"/>
      <c r="CW70" s="103"/>
      <c r="CX70" s="103"/>
      <c r="CY70" s="103"/>
      <c r="CZ70" s="103"/>
      <c r="DA70" s="104"/>
      <c r="DB70" s="9"/>
      <c r="DC70" s="9"/>
      <c r="DD70" s="13"/>
      <c r="DE70" s="9"/>
    </row>
    <row r="71" spans="2:109" s="10" customFormat="1" ht="9" customHeight="1">
      <c r="B71" s="12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CA71" s="9"/>
      <c r="CB71" s="105" t="s">
        <v>169</v>
      </c>
      <c r="CC71" s="105"/>
      <c r="CD71" s="105"/>
      <c r="CE71" s="105"/>
      <c r="CF71" s="105"/>
      <c r="CG71" s="105"/>
      <c r="CH71" s="105"/>
      <c r="CI71" s="105"/>
      <c r="CJ71" s="105"/>
      <c r="CK71" s="105"/>
      <c r="CL71" s="105"/>
      <c r="CM71" s="105"/>
      <c r="CN71" s="105"/>
      <c r="CO71" s="105"/>
      <c r="CP71" s="105"/>
      <c r="CQ71" s="105"/>
      <c r="CR71" s="105"/>
      <c r="CS71" s="105"/>
      <c r="CT71" s="105"/>
      <c r="CU71" s="105"/>
      <c r="CV71" s="105"/>
      <c r="CW71" s="105"/>
      <c r="CX71" s="105"/>
      <c r="CY71" s="105"/>
      <c r="CZ71" s="105"/>
      <c r="DA71" s="105"/>
      <c r="DB71" s="9"/>
      <c r="DC71" s="9"/>
      <c r="DD71" s="13"/>
      <c r="DE71" s="9"/>
    </row>
    <row r="72" spans="2:109" s="10" customFormat="1" ht="9" customHeight="1">
      <c r="B72" s="12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CA72" s="9"/>
      <c r="CB72" s="106"/>
      <c r="CC72" s="106"/>
      <c r="CD72" s="106"/>
      <c r="CE72" s="106"/>
      <c r="CF72" s="106"/>
      <c r="CG72" s="106"/>
      <c r="CH72" s="106"/>
      <c r="CI72" s="106"/>
      <c r="CJ72" s="106"/>
      <c r="CK72" s="106"/>
      <c r="CL72" s="106"/>
      <c r="CM72" s="106"/>
      <c r="CN72" s="106"/>
      <c r="CO72" s="106"/>
      <c r="CP72" s="106"/>
      <c r="CQ72" s="106"/>
      <c r="CR72" s="106"/>
      <c r="CS72" s="106"/>
      <c r="CT72" s="106"/>
      <c r="CU72" s="106"/>
      <c r="CV72" s="106"/>
      <c r="CW72" s="106"/>
      <c r="CX72" s="106"/>
      <c r="CY72" s="106"/>
      <c r="CZ72" s="106"/>
      <c r="DA72" s="106"/>
      <c r="DB72" s="9"/>
      <c r="DC72" s="9"/>
      <c r="DD72" s="13"/>
      <c r="DE72" s="9"/>
    </row>
    <row r="73" spans="2:109" s="10" customFormat="1" ht="9" customHeight="1">
      <c r="B73" s="12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5"/>
      <c r="W73" s="15"/>
      <c r="X73" s="15"/>
      <c r="Y73" s="15"/>
      <c r="Z73" s="15"/>
      <c r="AA73" s="15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13"/>
      <c r="DE73" s="9"/>
    </row>
    <row r="74" spans="2:109" s="10" customFormat="1" ht="9" customHeight="1">
      <c r="B74" s="12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7"/>
      <c r="W74" s="17"/>
      <c r="X74" s="17"/>
      <c r="Y74" s="17"/>
      <c r="Z74" s="17"/>
      <c r="AA74" s="17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13"/>
      <c r="DE74" s="9"/>
    </row>
    <row r="75" spans="2:109" s="10" customFormat="1" ht="9" customHeight="1">
      <c r="B75" s="12"/>
      <c r="C75" s="107" t="s">
        <v>33</v>
      </c>
      <c r="D75" s="107"/>
      <c r="E75" s="107"/>
      <c r="F75" s="107" t="s">
        <v>126</v>
      </c>
      <c r="G75" s="107"/>
      <c r="H75" s="107"/>
      <c r="I75" s="107" t="s">
        <v>158</v>
      </c>
      <c r="J75" s="107" t="s">
        <v>128</v>
      </c>
      <c r="K75" s="107"/>
      <c r="L75" s="107"/>
      <c r="M75" s="107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9"/>
      <c r="AH75" s="134" t="s">
        <v>30</v>
      </c>
      <c r="AI75" s="134"/>
      <c r="AJ75" s="134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/>
      <c r="BO75" s="134"/>
      <c r="BP75" s="134"/>
      <c r="BQ75" s="134"/>
      <c r="BR75" s="134"/>
      <c r="BS75" s="134"/>
      <c r="BT75" s="134"/>
      <c r="BU75" s="134"/>
      <c r="BV75" s="134"/>
      <c r="BW75" s="134"/>
      <c r="BX75" s="134"/>
      <c r="BY75" s="134"/>
      <c r="CA75" s="9"/>
      <c r="CB75" s="134" t="s">
        <v>31</v>
      </c>
      <c r="CC75" s="134"/>
      <c r="CD75" s="134"/>
      <c r="CE75" s="134"/>
      <c r="CF75" s="134"/>
      <c r="CG75" s="134"/>
      <c r="CH75" s="134"/>
      <c r="CI75" s="134"/>
      <c r="CJ75" s="134"/>
      <c r="CK75" s="134"/>
      <c r="CL75" s="134"/>
      <c r="CM75" s="134"/>
      <c r="CN75" s="134"/>
      <c r="CO75" s="134"/>
      <c r="CP75" s="134"/>
      <c r="CQ75" s="134"/>
      <c r="CR75" s="134"/>
      <c r="CS75" s="134"/>
      <c r="CT75" s="134"/>
      <c r="CU75" s="134"/>
      <c r="CV75" s="134"/>
      <c r="CW75" s="134"/>
      <c r="CX75" s="134"/>
      <c r="CY75" s="134"/>
      <c r="CZ75" s="134"/>
      <c r="DA75" s="134"/>
      <c r="DB75" s="9"/>
      <c r="DC75" s="9"/>
      <c r="DD75" s="13"/>
      <c r="DE75" s="9"/>
    </row>
    <row r="76" spans="2:109" s="10" customFormat="1" ht="9" customHeight="1">
      <c r="B76" s="12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9"/>
      <c r="AH76" s="134"/>
      <c r="AI76" s="134"/>
      <c r="AJ76" s="134"/>
      <c r="AK76" s="134"/>
      <c r="AL76" s="134"/>
      <c r="AM76" s="134"/>
      <c r="AN76" s="134"/>
      <c r="AO76" s="134"/>
      <c r="AP76" s="134"/>
      <c r="AQ76" s="134"/>
      <c r="AR76" s="134"/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/>
      <c r="BO76" s="134"/>
      <c r="BP76" s="134"/>
      <c r="BQ76" s="134"/>
      <c r="BR76" s="134"/>
      <c r="BS76" s="134"/>
      <c r="BT76" s="134"/>
      <c r="BU76" s="134"/>
      <c r="BV76" s="134"/>
      <c r="BW76" s="134"/>
      <c r="BX76" s="134"/>
      <c r="BY76" s="134"/>
      <c r="CA76" s="9"/>
      <c r="CB76" s="134"/>
      <c r="CC76" s="134"/>
      <c r="CD76" s="134"/>
      <c r="CE76" s="134"/>
      <c r="CF76" s="134"/>
      <c r="CG76" s="134"/>
      <c r="CH76" s="134"/>
      <c r="CI76" s="134"/>
      <c r="CJ76" s="134"/>
      <c r="CK76" s="134"/>
      <c r="CL76" s="134"/>
      <c r="CM76" s="134"/>
      <c r="CN76" s="134"/>
      <c r="CO76" s="134"/>
      <c r="CP76" s="134"/>
      <c r="CQ76" s="134"/>
      <c r="CR76" s="134"/>
      <c r="CS76" s="134"/>
      <c r="CT76" s="134"/>
      <c r="CU76" s="134"/>
      <c r="CV76" s="134"/>
      <c r="CW76" s="134"/>
      <c r="CX76" s="134"/>
      <c r="CY76" s="134"/>
      <c r="CZ76" s="134"/>
      <c r="DA76" s="134"/>
      <c r="DB76" s="9"/>
      <c r="DC76" s="9"/>
      <c r="DD76" s="18"/>
      <c r="DE76" s="9"/>
    </row>
    <row r="77" spans="2:109" s="10" customFormat="1" ht="9" customHeight="1">
      <c r="B77" s="12"/>
      <c r="C77" s="157" t="s">
        <v>34</v>
      </c>
      <c r="D77" s="157"/>
      <c r="E77" s="157"/>
      <c r="F77" s="76" t="s">
        <v>130</v>
      </c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9"/>
      <c r="AH77" s="134" t="s">
        <v>13</v>
      </c>
      <c r="AI77" s="134"/>
      <c r="AJ77" s="134"/>
      <c r="AK77" s="134"/>
      <c r="AL77" s="134"/>
      <c r="AM77" s="134"/>
      <c r="AN77" s="134"/>
      <c r="AO77" s="134"/>
      <c r="AP77" s="134"/>
      <c r="AQ77" s="134" t="s">
        <v>8</v>
      </c>
      <c r="AR77" s="134"/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/>
      <c r="BD77" s="134"/>
      <c r="BE77" s="134"/>
      <c r="BF77" s="134"/>
      <c r="BG77" s="134"/>
      <c r="BH77" s="134"/>
      <c r="BI77" s="134"/>
      <c r="BJ77" s="134"/>
      <c r="BK77" s="134"/>
      <c r="BL77" s="134"/>
      <c r="BM77" s="134"/>
      <c r="BN77" s="134"/>
      <c r="BO77" s="134"/>
      <c r="BP77" s="134"/>
      <c r="BQ77" s="134"/>
      <c r="BR77" s="134"/>
      <c r="BS77" s="134"/>
      <c r="BT77" s="134"/>
      <c r="BU77" s="134"/>
      <c r="BV77" s="134"/>
      <c r="BW77" s="134"/>
      <c r="BX77" s="134"/>
      <c r="BY77" s="134"/>
      <c r="CA77" s="19"/>
      <c r="CB77" s="77" t="s">
        <v>23</v>
      </c>
      <c r="CC77" s="78"/>
      <c r="CD77" s="78"/>
      <c r="CE77" s="78"/>
      <c r="CF77" s="78"/>
      <c r="CG77" s="78"/>
      <c r="CH77" s="78"/>
      <c r="CI77" s="78"/>
      <c r="CJ77" s="78"/>
      <c r="CK77" s="78"/>
      <c r="CL77" s="78"/>
      <c r="CM77" s="78"/>
      <c r="CN77" s="78"/>
      <c r="CO77" s="79">
        <v>20000000</v>
      </c>
      <c r="CP77" s="79"/>
      <c r="CQ77" s="79"/>
      <c r="CR77" s="79"/>
      <c r="CS77" s="79"/>
      <c r="CT77" s="79"/>
      <c r="CU77" s="79"/>
      <c r="CV77" s="79"/>
      <c r="CW77" s="79"/>
      <c r="CX77" s="79"/>
      <c r="CY77" s="79"/>
      <c r="CZ77" s="79"/>
      <c r="DA77" s="79"/>
      <c r="DB77" s="9"/>
      <c r="DC77" s="9"/>
      <c r="DD77" s="18"/>
      <c r="DE77" s="20"/>
    </row>
    <row r="78" spans="2:109" s="10" customFormat="1" ht="9" customHeight="1">
      <c r="B78" s="12"/>
      <c r="C78" s="157"/>
      <c r="D78" s="157"/>
      <c r="E78" s="157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9"/>
      <c r="AH78" s="134"/>
      <c r="AI78" s="134"/>
      <c r="AJ78" s="134"/>
      <c r="AK78" s="134"/>
      <c r="AL78" s="134"/>
      <c r="AM78" s="134"/>
      <c r="AN78" s="134"/>
      <c r="AO78" s="134"/>
      <c r="AP78" s="134"/>
      <c r="AQ78" s="134"/>
      <c r="AR78" s="134"/>
      <c r="AS78" s="134"/>
      <c r="AT78" s="134"/>
      <c r="AU78" s="134"/>
      <c r="AV78" s="134"/>
      <c r="AW78" s="134"/>
      <c r="AX78" s="134"/>
      <c r="AY78" s="134"/>
      <c r="AZ78" s="134"/>
      <c r="BA78" s="134"/>
      <c r="BB78" s="134"/>
      <c r="BC78" s="134"/>
      <c r="BD78" s="134"/>
      <c r="BE78" s="134"/>
      <c r="BF78" s="134"/>
      <c r="BG78" s="134"/>
      <c r="BH78" s="134"/>
      <c r="BI78" s="134"/>
      <c r="BJ78" s="134"/>
      <c r="BK78" s="134"/>
      <c r="BL78" s="134"/>
      <c r="BM78" s="134"/>
      <c r="BN78" s="134"/>
      <c r="BO78" s="134"/>
      <c r="BP78" s="134"/>
      <c r="BQ78" s="134"/>
      <c r="BR78" s="134"/>
      <c r="BS78" s="134"/>
      <c r="BT78" s="134"/>
      <c r="BU78" s="134"/>
      <c r="BV78" s="134"/>
      <c r="BW78" s="134"/>
      <c r="BX78" s="134"/>
      <c r="BY78" s="134"/>
      <c r="CA78" s="19"/>
      <c r="CB78" s="78"/>
      <c r="CC78" s="78"/>
      <c r="CD78" s="78"/>
      <c r="CE78" s="78"/>
      <c r="CF78" s="78"/>
      <c r="CG78" s="78"/>
      <c r="CH78" s="78"/>
      <c r="CI78" s="78"/>
      <c r="CJ78" s="78"/>
      <c r="CK78" s="78"/>
      <c r="CL78" s="78"/>
      <c r="CM78" s="78"/>
      <c r="CN78" s="78"/>
      <c r="CO78" s="79"/>
      <c r="CP78" s="79"/>
      <c r="CQ78" s="79"/>
      <c r="CR78" s="79"/>
      <c r="CS78" s="79"/>
      <c r="CT78" s="79"/>
      <c r="CU78" s="79"/>
      <c r="CV78" s="79"/>
      <c r="CW78" s="79"/>
      <c r="CX78" s="79"/>
      <c r="CY78" s="79"/>
      <c r="CZ78" s="79"/>
      <c r="DA78" s="79"/>
      <c r="DB78" s="9"/>
      <c r="DC78" s="9"/>
      <c r="DD78" s="18"/>
      <c r="DE78" s="20"/>
    </row>
    <row r="79" spans="2:109" s="10" customFormat="1" ht="9" customHeight="1">
      <c r="B79" s="9"/>
      <c r="C79" s="158" t="s">
        <v>92</v>
      </c>
      <c r="D79" s="158"/>
      <c r="E79" s="158"/>
      <c r="F79" s="136" t="s">
        <v>132</v>
      </c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6"/>
      <c r="AF79" s="136"/>
      <c r="AG79" s="9"/>
      <c r="AH79" s="134" t="s">
        <v>148</v>
      </c>
      <c r="AI79" s="134"/>
      <c r="AJ79" s="134"/>
      <c r="AK79" s="134"/>
      <c r="AL79" s="134"/>
      <c r="AM79" s="134"/>
      <c r="AN79" s="134"/>
      <c r="AO79" s="134"/>
      <c r="AP79" s="134"/>
      <c r="AQ79" s="154" t="s">
        <v>150</v>
      </c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  <c r="BI79" s="154"/>
      <c r="BJ79" s="154"/>
      <c r="BK79" s="154"/>
      <c r="BL79" s="154"/>
      <c r="BM79" s="154"/>
      <c r="BN79" s="154"/>
      <c r="BO79" s="154"/>
      <c r="BP79" s="154"/>
      <c r="BQ79" s="154"/>
      <c r="BR79" s="154"/>
      <c r="BS79" s="154"/>
      <c r="BT79" s="154"/>
      <c r="BU79" s="154"/>
      <c r="BV79" s="154"/>
      <c r="BW79" s="154"/>
      <c r="BX79" s="154"/>
      <c r="BY79" s="154"/>
      <c r="CA79" s="19"/>
      <c r="CB79" s="78"/>
      <c r="CC79" s="78"/>
      <c r="CD79" s="78"/>
      <c r="CE79" s="78"/>
      <c r="CF79" s="78"/>
      <c r="CG79" s="78"/>
      <c r="CH79" s="78"/>
      <c r="CI79" s="78"/>
      <c r="CJ79" s="78"/>
      <c r="CK79" s="78"/>
      <c r="CL79" s="78"/>
      <c r="CM79" s="78"/>
      <c r="CN79" s="78"/>
      <c r="CO79" s="79"/>
      <c r="CP79" s="79"/>
      <c r="CQ79" s="79"/>
      <c r="CR79" s="79"/>
      <c r="CS79" s="79"/>
      <c r="CT79" s="79"/>
      <c r="CU79" s="79"/>
      <c r="CV79" s="79"/>
      <c r="CW79" s="79"/>
      <c r="CX79" s="79"/>
      <c r="CY79" s="79"/>
      <c r="CZ79" s="79"/>
      <c r="DA79" s="79"/>
      <c r="DB79" s="9"/>
      <c r="DC79" s="9"/>
      <c r="DD79" s="18"/>
      <c r="DE79" s="20"/>
    </row>
    <row r="80" spans="2:109" s="10" customFormat="1" ht="9" customHeight="1">
      <c r="B80" s="9"/>
      <c r="C80" s="158"/>
      <c r="D80" s="158"/>
      <c r="E80" s="158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  <c r="AE80" s="136"/>
      <c r="AF80" s="136"/>
      <c r="AG80" s="9"/>
      <c r="AH80" s="134"/>
      <c r="AI80" s="134"/>
      <c r="AJ80" s="134"/>
      <c r="AK80" s="134"/>
      <c r="AL80" s="134"/>
      <c r="AM80" s="134"/>
      <c r="AN80" s="134"/>
      <c r="AO80" s="134"/>
      <c r="AP80" s="13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  <c r="BI80" s="154"/>
      <c r="BJ80" s="154"/>
      <c r="BK80" s="154"/>
      <c r="BL80" s="154"/>
      <c r="BM80" s="154"/>
      <c r="BN80" s="154"/>
      <c r="BO80" s="154"/>
      <c r="BP80" s="154"/>
      <c r="BQ80" s="154"/>
      <c r="BR80" s="154"/>
      <c r="BS80" s="154"/>
      <c r="BT80" s="154"/>
      <c r="BU80" s="154"/>
      <c r="BV80" s="154"/>
      <c r="BW80" s="154"/>
      <c r="BX80" s="154"/>
      <c r="BY80" s="154"/>
      <c r="CA80" s="19"/>
      <c r="CB80" s="78"/>
      <c r="CC80" s="78"/>
      <c r="CD80" s="78"/>
      <c r="CE80" s="78"/>
      <c r="CF80" s="78"/>
      <c r="CG80" s="78"/>
      <c r="CH80" s="78"/>
      <c r="CI80" s="78"/>
      <c r="CJ80" s="78"/>
      <c r="CK80" s="78"/>
      <c r="CL80" s="78"/>
      <c r="CM80" s="78"/>
      <c r="CN80" s="78"/>
      <c r="CO80" s="79"/>
      <c r="CP80" s="79"/>
      <c r="CQ80" s="79"/>
      <c r="CR80" s="79"/>
      <c r="CS80" s="79"/>
      <c r="CT80" s="79"/>
      <c r="CU80" s="79"/>
      <c r="CV80" s="79"/>
      <c r="CW80" s="79"/>
      <c r="CX80" s="79"/>
      <c r="CY80" s="79"/>
      <c r="CZ80" s="79"/>
      <c r="DA80" s="79"/>
      <c r="DB80" s="9"/>
      <c r="DC80" s="9"/>
      <c r="DD80" s="13"/>
      <c r="DE80" s="20"/>
    </row>
    <row r="81" spans="2:109" s="10" customFormat="1" ht="9" customHeight="1">
      <c r="B81" s="9"/>
      <c r="C81" s="158" t="s">
        <v>91</v>
      </c>
      <c r="D81" s="158"/>
      <c r="E81" s="158"/>
      <c r="F81" s="76" t="s">
        <v>134</v>
      </c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183" t="s">
        <v>35</v>
      </c>
      <c r="AB81" s="183"/>
      <c r="AC81" s="183"/>
      <c r="AD81" s="21"/>
      <c r="AE81" s="21"/>
      <c r="AF81" s="21"/>
      <c r="AG81" s="9"/>
      <c r="AH81" s="134"/>
      <c r="AI81" s="134"/>
      <c r="AJ81" s="134"/>
      <c r="AK81" s="134"/>
      <c r="AL81" s="134"/>
      <c r="AM81" s="134"/>
      <c r="AN81" s="134"/>
      <c r="AO81" s="134"/>
      <c r="AP81" s="13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  <c r="BI81" s="154"/>
      <c r="BJ81" s="154"/>
      <c r="BK81" s="154"/>
      <c r="BL81" s="154"/>
      <c r="BM81" s="154"/>
      <c r="BN81" s="154"/>
      <c r="BO81" s="154"/>
      <c r="BP81" s="154"/>
      <c r="BQ81" s="154"/>
      <c r="BR81" s="154"/>
      <c r="BS81" s="154"/>
      <c r="BT81" s="154"/>
      <c r="BU81" s="154"/>
      <c r="BV81" s="154"/>
      <c r="BW81" s="154"/>
      <c r="BX81" s="154"/>
      <c r="BY81" s="154"/>
      <c r="CA81" s="19"/>
      <c r="CB81" s="77" t="s">
        <v>27</v>
      </c>
      <c r="CC81" s="78"/>
      <c r="CD81" s="78"/>
      <c r="CE81" s="78"/>
      <c r="CF81" s="78"/>
      <c r="CG81" s="78"/>
      <c r="CH81" s="78"/>
      <c r="CI81" s="78"/>
      <c r="CJ81" s="78"/>
      <c r="CK81" s="78"/>
      <c r="CL81" s="78"/>
      <c r="CM81" s="78"/>
      <c r="CN81" s="78"/>
      <c r="CO81" s="79">
        <v>2000000</v>
      </c>
      <c r="CP81" s="79"/>
      <c r="CQ81" s="79"/>
      <c r="CR81" s="79"/>
      <c r="CS81" s="79"/>
      <c r="CT81" s="79"/>
      <c r="CU81" s="79"/>
      <c r="CV81" s="79"/>
      <c r="CW81" s="79"/>
      <c r="CX81" s="79"/>
      <c r="CY81" s="79"/>
      <c r="CZ81" s="79"/>
      <c r="DA81" s="79"/>
      <c r="DB81" s="9"/>
      <c r="DC81" s="9"/>
      <c r="DD81" s="20"/>
      <c r="DE81" s="20"/>
    </row>
    <row r="82" spans="2:109" s="10" customFormat="1" ht="9" customHeight="1">
      <c r="B82" s="9"/>
      <c r="C82" s="158"/>
      <c r="D82" s="158"/>
      <c r="E82" s="158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183"/>
      <c r="AB82" s="183"/>
      <c r="AC82" s="183"/>
      <c r="AD82" s="21"/>
      <c r="AE82" s="21"/>
      <c r="AF82" s="21"/>
      <c r="AG82" s="9"/>
      <c r="AH82" s="80" t="s">
        <v>18</v>
      </c>
      <c r="AI82" s="81"/>
      <c r="AJ82" s="81"/>
      <c r="AK82" s="81"/>
      <c r="AL82" s="81"/>
      <c r="AM82" s="81"/>
      <c r="AN82" s="81"/>
      <c r="AO82" s="81"/>
      <c r="AP82" s="81"/>
      <c r="AQ82" s="84">
        <v>30000000</v>
      </c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137" t="s">
        <v>19</v>
      </c>
      <c r="BE82" s="81"/>
      <c r="BF82" s="81"/>
      <c r="BG82" s="81"/>
      <c r="BH82" s="81"/>
      <c r="BI82" s="81"/>
      <c r="BJ82" s="81"/>
      <c r="BK82" s="81"/>
      <c r="BL82" s="138"/>
      <c r="BM82" s="143">
        <v>33000000</v>
      </c>
      <c r="BN82" s="144"/>
      <c r="BO82" s="144"/>
      <c r="BP82" s="144"/>
      <c r="BQ82" s="144"/>
      <c r="BR82" s="144"/>
      <c r="BS82" s="144"/>
      <c r="BT82" s="144"/>
      <c r="BU82" s="144"/>
      <c r="BV82" s="144"/>
      <c r="BW82" s="144"/>
      <c r="BX82" s="144"/>
      <c r="BY82" s="145"/>
      <c r="BZ82" s="9"/>
      <c r="CA82" s="19"/>
      <c r="CB82" s="78"/>
      <c r="CC82" s="78"/>
      <c r="CD82" s="78"/>
      <c r="CE82" s="78"/>
      <c r="CF82" s="78"/>
      <c r="CG82" s="78"/>
      <c r="CH82" s="78"/>
      <c r="CI82" s="78"/>
      <c r="CJ82" s="78"/>
      <c r="CK82" s="78"/>
      <c r="CL82" s="78"/>
      <c r="CM82" s="78"/>
      <c r="CN82" s="78"/>
      <c r="CO82" s="79"/>
      <c r="CP82" s="79"/>
      <c r="CQ82" s="79"/>
      <c r="CR82" s="79"/>
      <c r="CS82" s="79"/>
      <c r="CT82" s="79"/>
      <c r="CU82" s="79"/>
      <c r="CV82" s="79"/>
      <c r="CW82" s="79"/>
      <c r="CX82" s="79"/>
      <c r="CY82" s="79"/>
      <c r="CZ82" s="79"/>
      <c r="DA82" s="79"/>
      <c r="DB82" s="9"/>
      <c r="DC82" s="9"/>
      <c r="DD82" s="20"/>
      <c r="DE82" s="20"/>
    </row>
    <row r="83" spans="2:109" s="10" customFormat="1" ht="9" customHeight="1">
      <c r="B83" s="9"/>
      <c r="C83" s="76" t="s">
        <v>5</v>
      </c>
      <c r="D83" s="76"/>
      <c r="E83" s="76"/>
      <c r="F83" s="107" t="s">
        <v>135</v>
      </c>
      <c r="G83" s="107"/>
      <c r="H83" s="107"/>
      <c r="I83" s="107" t="s">
        <v>158</v>
      </c>
      <c r="J83" s="107" t="s">
        <v>124</v>
      </c>
      <c r="K83" s="107"/>
      <c r="L83" s="107"/>
      <c r="M83" s="107"/>
      <c r="N83" s="107" t="s">
        <v>158</v>
      </c>
      <c r="O83" s="107" t="s">
        <v>136</v>
      </c>
      <c r="P83" s="107"/>
      <c r="Q83" s="107"/>
      <c r="R83" s="107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22"/>
      <c r="AH83" s="82"/>
      <c r="AI83" s="83"/>
      <c r="AJ83" s="83"/>
      <c r="AK83" s="83"/>
      <c r="AL83" s="83"/>
      <c r="AM83" s="83"/>
      <c r="AN83" s="83"/>
      <c r="AO83" s="83"/>
      <c r="AP83" s="83"/>
      <c r="AQ83" s="85"/>
      <c r="AR83" s="85"/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85"/>
      <c r="BD83" s="82"/>
      <c r="BE83" s="83"/>
      <c r="BF83" s="83"/>
      <c r="BG83" s="83"/>
      <c r="BH83" s="83"/>
      <c r="BI83" s="83"/>
      <c r="BJ83" s="83"/>
      <c r="BK83" s="83"/>
      <c r="BL83" s="139"/>
      <c r="BM83" s="146"/>
      <c r="BN83" s="147"/>
      <c r="BO83" s="147"/>
      <c r="BP83" s="147"/>
      <c r="BQ83" s="147"/>
      <c r="BR83" s="147"/>
      <c r="BS83" s="147"/>
      <c r="BT83" s="147"/>
      <c r="BU83" s="147"/>
      <c r="BV83" s="147"/>
      <c r="BW83" s="147"/>
      <c r="BX83" s="147"/>
      <c r="BY83" s="148"/>
      <c r="BZ83" s="9"/>
      <c r="CA83" s="19"/>
      <c r="CB83" s="78" t="s">
        <v>24</v>
      </c>
      <c r="CC83" s="78"/>
      <c r="CD83" s="78"/>
      <c r="CE83" s="78"/>
      <c r="CF83" s="78"/>
      <c r="CG83" s="78"/>
      <c r="CH83" s="78"/>
      <c r="CI83" s="78"/>
      <c r="CJ83" s="78"/>
      <c r="CK83" s="78"/>
      <c r="CL83" s="78"/>
      <c r="CM83" s="78"/>
      <c r="CN83" s="78"/>
      <c r="CO83" s="79">
        <v>22000000</v>
      </c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9"/>
      <c r="DC83" s="9"/>
      <c r="DD83" s="23"/>
      <c r="DE83" s="24"/>
    </row>
    <row r="84" spans="2:109" s="10" customFormat="1" ht="9" customHeight="1">
      <c r="B84" s="11"/>
      <c r="C84" s="76"/>
      <c r="D84" s="76"/>
      <c r="E84" s="76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22"/>
      <c r="AH84" s="152" t="s">
        <v>16</v>
      </c>
      <c r="AI84" s="153"/>
      <c r="AJ84" s="153"/>
      <c r="AK84" s="153"/>
      <c r="AL84" s="153"/>
      <c r="AM84" s="153"/>
      <c r="AN84" s="153"/>
      <c r="AO84" s="153"/>
      <c r="AP84" s="153"/>
      <c r="AQ84" s="156">
        <v>3000000</v>
      </c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82"/>
      <c r="BE84" s="83"/>
      <c r="BF84" s="83"/>
      <c r="BG84" s="83"/>
      <c r="BH84" s="83"/>
      <c r="BI84" s="83"/>
      <c r="BJ84" s="83"/>
      <c r="BK84" s="83"/>
      <c r="BL84" s="139"/>
      <c r="BM84" s="146"/>
      <c r="BN84" s="147"/>
      <c r="BO84" s="147"/>
      <c r="BP84" s="147"/>
      <c r="BQ84" s="147"/>
      <c r="BR84" s="147"/>
      <c r="BS84" s="147"/>
      <c r="BT84" s="147"/>
      <c r="BU84" s="147"/>
      <c r="BV84" s="147"/>
      <c r="BW84" s="147"/>
      <c r="BX84" s="147"/>
      <c r="BY84" s="148"/>
      <c r="BZ84" s="9"/>
      <c r="CA84" s="19"/>
      <c r="CB84" s="78"/>
      <c r="CC84" s="78"/>
      <c r="CD84" s="78"/>
      <c r="CE84" s="78"/>
      <c r="CF84" s="78"/>
      <c r="CG84" s="78"/>
      <c r="CH84" s="78"/>
      <c r="CI84" s="78"/>
      <c r="CJ84" s="78"/>
      <c r="CK84" s="78"/>
      <c r="CL84" s="78"/>
      <c r="CM84" s="78"/>
      <c r="CN84" s="78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9"/>
      <c r="DC84" s="9"/>
      <c r="DD84" s="23"/>
      <c r="DE84" s="24"/>
    </row>
    <row r="85" spans="2:109" s="10" customFormat="1" ht="9" customHeight="1">
      <c r="B85" s="9"/>
      <c r="C85" s="76" t="s">
        <v>75</v>
      </c>
      <c r="D85" s="76"/>
      <c r="E85" s="76"/>
      <c r="F85" s="107" t="s">
        <v>135</v>
      </c>
      <c r="G85" s="107"/>
      <c r="H85" s="107"/>
      <c r="I85" s="107" t="s">
        <v>158</v>
      </c>
      <c r="J85" s="107" t="s">
        <v>138</v>
      </c>
      <c r="K85" s="107"/>
      <c r="L85" s="107"/>
      <c r="M85" s="107"/>
      <c r="N85" s="107" t="s">
        <v>158</v>
      </c>
      <c r="O85" s="107" t="s">
        <v>140</v>
      </c>
      <c r="P85" s="107"/>
      <c r="Q85" s="107"/>
      <c r="R85" s="107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21"/>
      <c r="AF85" s="21"/>
      <c r="AG85" s="22"/>
      <c r="AH85" s="140"/>
      <c r="AI85" s="141"/>
      <c r="AJ85" s="141"/>
      <c r="AK85" s="141"/>
      <c r="AL85" s="141"/>
      <c r="AM85" s="141"/>
      <c r="AN85" s="141"/>
      <c r="AO85" s="141"/>
      <c r="AP85" s="141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4"/>
      <c r="BD85" s="140"/>
      <c r="BE85" s="141"/>
      <c r="BF85" s="141"/>
      <c r="BG85" s="141"/>
      <c r="BH85" s="141"/>
      <c r="BI85" s="141"/>
      <c r="BJ85" s="141"/>
      <c r="BK85" s="141"/>
      <c r="BL85" s="142"/>
      <c r="BM85" s="149"/>
      <c r="BN85" s="150"/>
      <c r="BO85" s="150"/>
      <c r="BP85" s="150"/>
      <c r="BQ85" s="150"/>
      <c r="BR85" s="150"/>
      <c r="BS85" s="150"/>
      <c r="BT85" s="150"/>
      <c r="BU85" s="150"/>
      <c r="BV85" s="150"/>
      <c r="BW85" s="150"/>
      <c r="BX85" s="150"/>
      <c r="BY85" s="151"/>
      <c r="BZ85" s="9"/>
      <c r="CA85" s="19"/>
      <c r="CB85" s="78"/>
      <c r="CC85" s="78"/>
      <c r="CD85" s="78"/>
      <c r="CE85" s="78"/>
      <c r="CF85" s="78"/>
      <c r="CG85" s="78"/>
      <c r="CH85" s="78"/>
      <c r="CI85" s="78"/>
      <c r="CJ85" s="78"/>
      <c r="CK85" s="78"/>
      <c r="CL85" s="78"/>
      <c r="CM85" s="78"/>
      <c r="CN85" s="78"/>
      <c r="CO85" s="79"/>
      <c r="CP85" s="79"/>
      <c r="CQ85" s="79"/>
      <c r="CR85" s="79"/>
      <c r="CS85" s="79"/>
      <c r="CT85" s="79"/>
      <c r="CU85" s="79"/>
      <c r="CV85" s="79"/>
      <c r="CW85" s="79"/>
      <c r="CX85" s="79"/>
      <c r="CY85" s="79"/>
      <c r="CZ85" s="79"/>
      <c r="DA85" s="79"/>
      <c r="DB85" s="9"/>
      <c r="DC85" s="9"/>
      <c r="DD85" s="25"/>
    </row>
    <row r="86" spans="2:109" s="10" customFormat="1" ht="9" customHeight="1">
      <c r="B86" s="11"/>
      <c r="C86" s="76"/>
      <c r="D86" s="76"/>
      <c r="E86" s="76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21"/>
      <c r="AF86" s="21"/>
      <c r="AG86" s="22"/>
      <c r="AH86" s="80" t="s">
        <v>17</v>
      </c>
      <c r="AI86" s="81"/>
      <c r="AJ86" s="81"/>
      <c r="AK86" s="81"/>
      <c r="AL86" s="81"/>
      <c r="AM86" s="81"/>
      <c r="AN86" s="81"/>
      <c r="AO86" s="81"/>
      <c r="AP86" s="81"/>
      <c r="AQ86" s="84">
        <v>5000000</v>
      </c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137" t="s">
        <v>20</v>
      </c>
      <c r="BE86" s="81"/>
      <c r="BF86" s="81"/>
      <c r="BG86" s="81"/>
      <c r="BH86" s="81"/>
      <c r="BI86" s="81"/>
      <c r="BJ86" s="81"/>
      <c r="BK86" s="81"/>
      <c r="BL86" s="138"/>
      <c r="BM86" s="143">
        <v>5500000</v>
      </c>
      <c r="BN86" s="144"/>
      <c r="BO86" s="144"/>
      <c r="BP86" s="144"/>
      <c r="BQ86" s="144"/>
      <c r="BR86" s="144"/>
      <c r="BS86" s="144"/>
      <c r="BT86" s="144"/>
      <c r="BU86" s="144"/>
      <c r="BV86" s="144"/>
      <c r="BW86" s="144"/>
      <c r="BX86" s="144"/>
      <c r="BY86" s="145"/>
      <c r="BZ86" s="9"/>
      <c r="CA86" s="19"/>
      <c r="CB86" s="77" t="s">
        <v>28</v>
      </c>
      <c r="CC86" s="78"/>
      <c r="CD86" s="78"/>
      <c r="CE86" s="78"/>
      <c r="CF86" s="78"/>
      <c r="CG86" s="78"/>
      <c r="CH86" s="78"/>
      <c r="CI86" s="78"/>
      <c r="CJ86" s="78"/>
      <c r="CK86" s="78"/>
      <c r="CL86" s="78"/>
      <c r="CM86" s="78"/>
      <c r="CN86" s="78"/>
      <c r="CO86" s="79">
        <v>16500000</v>
      </c>
      <c r="CP86" s="79"/>
      <c r="CQ86" s="79"/>
      <c r="CR86" s="79"/>
      <c r="CS86" s="79"/>
      <c r="CT86" s="79"/>
      <c r="CU86" s="79"/>
      <c r="CV86" s="79"/>
      <c r="CW86" s="79"/>
      <c r="CX86" s="79"/>
      <c r="CY86" s="79"/>
      <c r="CZ86" s="79"/>
      <c r="DA86" s="79"/>
      <c r="DB86" s="9"/>
      <c r="DC86" s="9"/>
      <c r="DD86" s="25"/>
      <c r="DE86" s="26"/>
    </row>
    <row r="87" spans="2:109" s="10" customFormat="1" ht="9" customHeight="1">
      <c r="B87" s="9"/>
      <c r="C87" s="109" t="s">
        <v>36</v>
      </c>
      <c r="D87" s="109"/>
      <c r="E87" s="109"/>
      <c r="F87" s="109"/>
      <c r="G87" s="109"/>
      <c r="H87" s="110" t="s">
        <v>159</v>
      </c>
      <c r="I87" s="110"/>
      <c r="J87" s="76" t="s">
        <v>160</v>
      </c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G87" s="22"/>
      <c r="AH87" s="82"/>
      <c r="AI87" s="83"/>
      <c r="AJ87" s="83"/>
      <c r="AK87" s="83"/>
      <c r="AL87" s="83"/>
      <c r="AM87" s="83"/>
      <c r="AN87" s="83"/>
      <c r="AO87" s="83"/>
      <c r="AP87" s="83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2"/>
      <c r="BE87" s="83"/>
      <c r="BF87" s="83"/>
      <c r="BG87" s="83"/>
      <c r="BH87" s="83"/>
      <c r="BI87" s="83"/>
      <c r="BJ87" s="83"/>
      <c r="BK87" s="83"/>
      <c r="BL87" s="139"/>
      <c r="BM87" s="146"/>
      <c r="BN87" s="147"/>
      <c r="BO87" s="147"/>
      <c r="BP87" s="147"/>
      <c r="BQ87" s="147"/>
      <c r="BR87" s="147"/>
      <c r="BS87" s="147"/>
      <c r="BT87" s="147"/>
      <c r="BU87" s="147"/>
      <c r="BV87" s="147"/>
      <c r="BW87" s="147"/>
      <c r="BX87" s="147"/>
      <c r="BY87" s="148"/>
      <c r="BZ87" s="9"/>
      <c r="CA87" s="19"/>
      <c r="CB87" s="78"/>
      <c r="CC87" s="78"/>
      <c r="CD87" s="78"/>
      <c r="CE87" s="78"/>
      <c r="CF87" s="78"/>
      <c r="CG87" s="78"/>
      <c r="CH87" s="78"/>
      <c r="CI87" s="78"/>
      <c r="CJ87" s="78"/>
      <c r="CK87" s="78"/>
      <c r="CL87" s="78"/>
      <c r="CM87" s="78"/>
      <c r="CN87" s="78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9"/>
      <c r="DC87" s="9"/>
      <c r="DD87" s="19"/>
      <c r="DE87" s="26"/>
    </row>
    <row r="88" spans="2:109" s="10" customFormat="1" ht="9" customHeight="1">
      <c r="B88" s="11"/>
      <c r="C88" s="109"/>
      <c r="D88" s="109"/>
      <c r="E88" s="109"/>
      <c r="F88" s="109"/>
      <c r="G88" s="109"/>
      <c r="H88" s="110"/>
      <c r="I88" s="110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G88" s="22"/>
      <c r="AH88" s="152" t="s">
        <v>16</v>
      </c>
      <c r="AI88" s="153"/>
      <c r="AJ88" s="153"/>
      <c r="AK88" s="153"/>
      <c r="AL88" s="153"/>
      <c r="AM88" s="153"/>
      <c r="AN88" s="153"/>
      <c r="AO88" s="153"/>
      <c r="AP88" s="153"/>
      <c r="AQ88" s="156">
        <v>500000</v>
      </c>
      <c r="AR88" s="156"/>
      <c r="AS88" s="156"/>
      <c r="AT88" s="156"/>
      <c r="AU88" s="156"/>
      <c r="AV88" s="156"/>
      <c r="AW88" s="156"/>
      <c r="AX88" s="156"/>
      <c r="AY88" s="156"/>
      <c r="AZ88" s="156"/>
      <c r="BA88" s="156"/>
      <c r="BB88" s="156"/>
      <c r="BC88" s="156"/>
      <c r="BD88" s="82"/>
      <c r="BE88" s="83"/>
      <c r="BF88" s="83"/>
      <c r="BG88" s="83"/>
      <c r="BH88" s="83"/>
      <c r="BI88" s="83"/>
      <c r="BJ88" s="83"/>
      <c r="BK88" s="83"/>
      <c r="BL88" s="139"/>
      <c r="BM88" s="146"/>
      <c r="BN88" s="147"/>
      <c r="BO88" s="147"/>
      <c r="BP88" s="147"/>
      <c r="BQ88" s="147"/>
      <c r="BR88" s="147"/>
      <c r="BS88" s="147"/>
      <c r="BT88" s="147"/>
      <c r="BU88" s="147"/>
      <c r="BV88" s="147"/>
      <c r="BW88" s="147"/>
      <c r="BX88" s="147"/>
      <c r="BY88" s="148"/>
      <c r="BZ88" s="9"/>
      <c r="CA88" s="19"/>
      <c r="CB88" s="78"/>
      <c r="CC88" s="78"/>
      <c r="CD88" s="78"/>
      <c r="CE88" s="78"/>
      <c r="CF88" s="78"/>
      <c r="CG88" s="78"/>
      <c r="CH88" s="78"/>
      <c r="CI88" s="78"/>
      <c r="CJ88" s="78"/>
      <c r="CK88" s="78"/>
      <c r="CL88" s="78"/>
      <c r="CM88" s="78"/>
      <c r="CN88" s="78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9"/>
      <c r="DC88" s="9"/>
      <c r="DD88" s="27"/>
      <c r="DE88" s="26"/>
    </row>
    <row r="89" spans="2:109" s="10" customFormat="1" ht="9" customHeight="1">
      <c r="B89" s="9"/>
      <c r="C89" s="28"/>
      <c r="D89" s="28"/>
      <c r="E89" s="28"/>
      <c r="F89" s="28"/>
      <c r="G89" s="28"/>
      <c r="H89" s="28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2"/>
      <c r="AH89" s="140"/>
      <c r="AI89" s="141"/>
      <c r="AJ89" s="141"/>
      <c r="AK89" s="141"/>
      <c r="AL89" s="141"/>
      <c r="AM89" s="141"/>
      <c r="AN89" s="141"/>
      <c r="AO89" s="141"/>
      <c r="AP89" s="141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4"/>
      <c r="BD89" s="140"/>
      <c r="BE89" s="141"/>
      <c r="BF89" s="141"/>
      <c r="BG89" s="141"/>
      <c r="BH89" s="141"/>
      <c r="BI89" s="141"/>
      <c r="BJ89" s="141"/>
      <c r="BK89" s="141"/>
      <c r="BL89" s="142"/>
      <c r="BM89" s="149"/>
      <c r="BN89" s="150"/>
      <c r="BO89" s="150"/>
      <c r="BP89" s="150"/>
      <c r="BQ89" s="150"/>
      <c r="BR89" s="150"/>
      <c r="BS89" s="150"/>
      <c r="BT89" s="150"/>
      <c r="BU89" s="150"/>
      <c r="BV89" s="150"/>
      <c r="BW89" s="150"/>
      <c r="BX89" s="150"/>
      <c r="BY89" s="151"/>
      <c r="BZ89" s="9"/>
      <c r="CA89" s="19"/>
      <c r="CB89" s="78"/>
      <c r="CC89" s="78"/>
      <c r="CD89" s="78"/>
      <c r="CE89" s="78"/>
      <c r="CF89" s="78"/>
      <c r="CG89" s="78"/>
      <c r="CH89" s="78"/>
      <c r="CI89" s="78"/>
      <c r="CJ89" s="78"/>
      <c r="CK89" s="78"/>
      <c r="CL89" s="78"/>
      <c r="CM89" s="78"/>
      <c r="CN89" s="78"/>
      <c r="CO89" s="79"/>
      <c r="CP89" s="79"/>
      <c r="CQ89" s="79"/>
      <c r="CR89" s="79"/>
      <c r="CS89" s="79"/>
      <c r="CT89" s="79"/>
      <c r="CU89" s="79"/>
      <c r="CV89" s="79"/>
      <c r="CW89" s="79"/>
      <c r="CX89" s="79"/>
      <c r="CY89" s="79"/>
      <c r="CZ89" s="79"/>
      <c r="DA89" s="79"/>
      <c r="DB89" s="9"/>
      <c r="DC89" s="9"/>
      <c r="DD89" s="19"/>
      <c r="DE89" s="26"/>
    </row>
    <row r="90" spans="2:109" s="10" customFormat="1" ht="9" customHeight="1">
      <c r="B90" s="11"/>
      <c r="C90" s="28"/>
      <c r="D90" s="28"/>
      <c r="E90" s="28"/>
      <c r="F90" s="29"/>
      <c r="G90" s="29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2"/>
      <c r="AH90" s="80" t="s">
        <v>21</v>
      </c>
      <c r="AI90" s="81"/>
      <c r="AJ90" s="81"/>
      <c r="AK90" s="81"/>
      <c r="AL90" s="81"/>
      <c r="AM90" s="81"/>
      <c r="AN90" s="81"/>
      <c r="AO90" s="81"/>
      <c r="AP90" s="81"/>
      <c r="AQ90" s="84">
        <v>35000000</v>
      </c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163" t="s">
        <v>22</v>
      </c>
      <c r="BE90" s="164"/>
      <c r="BF90" s="164"/>
      <c r="BG90" s="164"/>
      <c r="BH90" s="164"/>
      <c r="BI90" s="164"/>
      <c r="BJ90" s="164"/>
      <c r="BK90" s="164"/>
      <c r="BL90" s="164"/>
      <c r="BM90" s="143">
        <v>38500000</v>
      </c>
      <c r="BN90" s="144"/>
      <c r="BO90" s="144"/>
      <c r="BP90" s="144"/>
      <c r="BQ90" s="144"/>
      <c r="BR90" s="144"/>
      <c r="BS90" s="144"/>
      <c r="BT90" s="144"/>
      <c r="BU90" s="144"/>
      <c r="BV90" s="144"/>
      <c r="BW90" s="144"/>
      <c r="BX90" s="144"/>
      <c r="BY90" s="145"/>
      <c r="BZ90" s="9"/>
      <c r="CA90" s="19"/>
      <c r="CB90" s="77" t="s">
        <v>25</v>
      </c>
      <c r="CC90" s="78"/>
      <c r="CD90" s="78"/>
      <c r="CE90" s="78"/>
      <c r="CF90" s="78"/>
      <c r="CG90" s="78"/>
      <c r="CH90" s="78"/>
      <c r="CI90" s="78"/>
      <c r="CJ90" s="78"/>
      <c r="CK90" s="78"/>
      <c r="CL90" s="78"/>
      <c r="CM90" s="78"/>
      <c r="CN90" s="78"/>
      <c r="CO90" s="79">
        <v>5500000</v>
      </c>
      <c r="CP90" s="79"/>
      <c r="CQ90" s="79"/>
      <c r="CR90" s="79"/>
      <c r="CS90" s="79"/>
      <c r="CT90" s="79"/>
      <c r="CU90" s="79"/>
      <c r="CV90" s="79"/>
      <c r="CW90" s="79"/>
      <c r="CX90" s="79"/>
      <c r="CY90" s="79"/>
      <c r="CZ90" s="79"/>
      <c r="DA90" s="79"/>
      <c r="DB90" s="9"/>
      <c r="DC90" s="9"/>
      <c r="DD90" s="30"/>
      <c r="DE90" s="24"/>
    </row>
    <row r="91" spans="2:109" s="10" customFormat="1" ht="9" customHeight="1">
      <c r="B91" s="9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22"/>
      <c r="AH91" s="82"/>
      <c r="AI91" s="83"/>
      <c r="AJ91" s="83"/>
      <c r="AK91" s="83"/>
      <c r="AL91" s="83"/>
      <c r="AM91" s="83"/>
      <c r="AN91" s="83"/>
      <c r="AO91" s="83"/>
      <c r="AP91" s="83"/>
      <c r="AQ91" s="85"/>
      <c r="AR91" s="85"/>
      <c r="AS91" s="85"/>
      <c r="AT91" s="85"/>
      <c r="AU91" s="85"/>
      <c r="AV91" s="85"/>
      <c r="AW91" s="85"/>
      <c r="AX91" s="85"/>
      <c r="AY91" s="85"/>
      <c r="AZ91" s="85"/>
      <c r="BA91" s="85"/>
      <c r="BB91" s="85"/>
      <c r="BC91" s="85"/>
      <c r="BD91" s="164"/>
      <c r="BE91" s="164"/>
      <c r="BF91" s="164"/>
      <c r="BG91" s="164"/>
      <c r="BH91" s="164"/>
      <c r="BI91" s="164"/>
      <c r="BJ91" s="164"/>
      <c r="BK91" s="164"/>
      <c r="BL91" s="164"/>
      <c r="BM91" s="146"/>
      <c r="BN91" s="147"/>
      <c r="BO91" s="147"/>
      <c r="BP91" s="147"/>
      <c r="BQ91" s="147"/>
      <c r="BR91" s="147"/>
      <c r="BS91" s="147"/>
      <c r="BT91" s="147"/>
      <c r="BU91" s="147"/>
      <c r="BV91" s="147"/>
      <c r="BW91" s="147"/>
      <c r="BX91" s="147"/>
      <c r="BY91" s="148"/>
      <c r="BZ91" s="9"/>
      <c r="CA91" s="19"/>
      <c r="CB91" s="78"/>
      <c r="CC91" s="78"/>
      <c r="CD91" s="78"/>
      <c r="CE91" s="78"/>
      <c r="CF91" s="78"/>
      <c r="CG91" s="78"/>
      <c r="CH91" s="78"/>
      <c r="CI91" s="78"/>
      <c r="CJ91" s="78"/>
      <c r="CK91" s="78"/>
      <c r="CL91" s="78"/>
      <c r="CM91" s="78"/>
      <c r="CN91" s="78"/>
      <c r="CO91" s="79"/>
      <c r="CP91" s="79"/>
      <c r="CQ91" s="79"/>
      <c r="CR91" s="79"/>
      <c r="CS91" s="79"/>
      <c r="CT91" s="79"/>
      <c r="CU91" s="79"/>
      <c r="CV91" s="79"/>
      <c r="CW91" s="79"/>
      <c r="CX91" s="79"/>
      <c r="CY91" s="79"/>
      <c r="CZ91" s="79"/>
      <c r="DA91" s="79"/>
      <c r="DB91" s="9"/>
      <c r="DC91" s="9"/>
      <c r="DD91" s="30"/>
      <c r="DE91" s="24"/>
    </row>
    <row r="92" spans="2:109" s="10" customFormat="1" ht="9" customHeight="1">
      <c r="B92" s="9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9"/>
      <c r="AH92" s="169" t="s">
        <v>16</v>
      </c>
      <c r="AI92" s="169"/>
      <c r="AJ92" s="169"/>
      <c r="AK92" s="169"/>
      <c r="AL92" s="169"/>
      <c r="AM92" s="169"/>
      <c r="AN92" s="169"/>
      <c r="AO92" s="169"/>
      <c r="AP92" s="169"/>
      <c r="AQ92" s="156">
        <v>3500000</v>
      </c>
      <c r="AR92" s="156"/>
      <c r="AS92" s="156"/>
      <c r="AT92" s="156"/>
      <c r="AU92" s="156"/>
      <c r="AV92" s="156"/>
      <c r="AW92" s="156"/>
      <c r="AX92" s="156"/>
      <c r="AY92" s="156"/>
      <c r="AZ92" s="156"/>
      <c r="BA92" s="156"/>
      <c r="BB92" s="156"/>
      <c r="BC92" s="156"/>
      <c r="BD92" s="164"/>
      <c r="BE92" s="164"/>
      <c r="BF92" s="164"/>
      <c r="BG92" s="164"/>
      <c r="BH92" s="164"/>
      <c r="BI92" s="164"/>
      <c r="BJ92" s="164"/>
      <c r="BK92" s="164"/>
      <c r="BL92" s="164"/>
      <c r="BM92" s="146"/>
      <c r="BN92" s="147"/>
      <c r="BO92" s="147"/>
      <c r="BP92" s="147"/>
      <c r="BQ92" s="147"/>
      <c r="BR92" s="147"/>
      <c r="BS92" s="147"/>
      <c r="BT92" s="147"/>
      <c r="BU92" s="147"/>
      <c r="BV92" s="147"/>
      <c r="BW92" s="147"/>
      <c r="BX92" s="147"/>
      <c r="BY92" s="148"/>
      <c r="BZ92" s="9"/>
      <c r="CA92" s="19"/>
      <c r="CB92" s="78"/>
      <c r="CC92" s="78"/>
      <c r="CD92" s="78"/>
      <c r="CE92" s="78"/>
      <c r="CF92" s="78"/>
      <c r="CG92" s="78"/>
      <c r="CH92" s="78"/>
      <c r="CI92" s="78"/>
      <c r="CJ92" s="78"/>
      <c r="CK92" s="78"/>
      <c r="CL92" s="78"/>
      <c r="CM92" s="78"/>
      <c r="CN92" s="78"/>
      <c r="CO92" s="79"/>
      <c r="CP92" s="79"/>
      <c r="CQ92" s="79"/>
      <c r="CR92" s="79"/>
      <c r="CS92" s="79"/>
      <c r="CT92" s="79"/>
      <c r="CU92" s="79"/>
      <c r="CV92" s="79"/>
      <c r="CW92" s="79"/>
      <c r="CX92" s="79"/>
      <c r="CY92" s="79"/>
      <c r="CZ92" s="79"/>
      <c r="DA92" s="79"/>
      <c r="DB92" s="9"/>
      <c r="DC92" s="9"/>
      <c r="DD92" s="30"/>
      <c r="DE92" s="24"/>
    </row>
    <row r="93" spans="2:109" s="10" customFormat="1" ht="9" customHeight="1">
      <c r="B93" s="9"/>
      <c r="C93" s="76" t="s">
        <v>37</v>
      </c>
      <c r="D93" s="76"/>
      <c r="E93" s="76"/>
      <c r="F93" s="76"/>
      <c r="G93" s="76"/>
      <c r="H93" s="76"/>
      <c r="I93" s="76"/>
      <c r="J93" s="76"/>
      <c r="K93" s="76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31"/>
      <c r="AD93" s="31"/>
      <c r="AE93" s="31"/>
      <c r="AF93" s="31"/>
      <c r="AG93" s="9"/>
      <c r="AH93" s="164"/>
      <c r="AI93" s="164"/>
      <c r="AJ93" s="164"/>
      <c r="AK93" s="164"/>
      <c r="AL93" s="164"/>
      <c r="AM93" s="164"/>
      <c r="AN93" s="164"/>
      <c r="AO93" s="164"/>
      <c r="AP93" s="16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164"/>
      <c r="BE93" s="164"/>
      <c r="BF93" s="164"/>
      <c r="BG93" s="164"/>
      <c r="BH93" s="164"/>
      <c r="BI93" s="164"/>
      <c r="BJ93" s="164"/>
      <c r="BK93" s="164"/>
      <c r="BL93" s="164"/>
      <c r="BM93" s="149"/>
      <c r="BN93" s="150"/>
      <c r="BO93" s="150"/>
      <c r="BP93" s="150"/>
      <c r="BQ93" s="150"/>
      <c r="BR93" s="150"/>
      <c r="BS93" s="150"/>
      <c r="BT93" s="150"/>
      <c r="BU93" s="150"/>
      <c r="BV93" s="150"/>
      <c r="BW93" s="150"/>
      <c r="BX93" s="150"/>
      <c r="BY93" s="151"/>
      <c r="BZ93" s="9"/>
      <c r="CA93" s="19"/>
      <c r="CB93" s="78"/>
      <c r="CC93" s="78"/>
      <c r="CD93" s="78"/>
      <c r="CE93" s="78"/>
      <c r="CF93" s="78"/>
      <c r="CG93" s="78"/>
      <c r="CH93" s="78"/>
      <c r="CI93" s="78"/>
      <c r="CJ93" s="78"/>
      <c r="CK93" s="78"/>
      <c r="CL93" s="78"/>
      <c r="CM93" s="78"/>
      <c r="CN93" s="78"/>
      <c r="CO93" s="79"/>
      <c r="CP93" s="79"/>
      <c r="CQ93" s="79"/>
      <c r="CR93" s="79"/>
      <c r="CS93" s="79"/>
      <c r="CT93" s="79"/>
      <c r="CU93" s="79"/>
      <c r="CV93" s="79"/>
      <c r="CW93" s="79"/>
      <c r="CX93" s="79"/>
      <c r="CY93" s="79"/>
      <c r="CZ93" s="79"/>
      <c r="DA93" s="79"/>
      <c r="DB93" s="9"/>
      <c r="DC93" s="9"/>
      <c r="DD93" s="20"/>
      <c r="DE93" s="24"/>
    </row>
    <row r="94" spans="2:109" s="10" customFormat="1" ht="9" customHeight="1">
      <c r="B94" s="9"/>
      <c r="C94" s="76"/>
      <c r="D94" s="76"/>
      <c r="E94" s="76"/>
      <c r="F94" s="76"/>
      <c r="G94" s="76"/>
      <c r="H94" s="76"/>
      <c r="I94" s="76"/>
      <c r="J94" s="76"/>
      <c r="K94" s="76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31"/>
      <c r="AD94" s="31"/>
      <c r="AE94" s="31"/>
      <c r="AF94" s="31"/>
      <c r="AG94" s="9"/>
      <c r="AH94" s="170" t="s">
        <v>14</v>
      </c>
      <c r="AI94" s="170"/>
      <c r="AJ94" s="170"/>
      <c r="AK94" s="170"/>
      <c r="AL94" s="170"/>
      <c r="AM94" s="170"/>
      <c r="AN94" s="170"/>
      <c r="AO94" s="170"/>
      <c r="AP94" s="170"/>
      <c r="AQ94" s="165" t="s">
        <v>15</v>
      </c>
      <c r="AR94" s="166"/>
      <c r="AS94" s="166"/>
      <c r="AT94" s="166"/>
      <c r="AU94" s="166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3"/>
      <c r="BI94" s="165"/>
      <c r="BJ94" s="166"/>
      <c r="BK94" s="166"/>
      <c r="BL94" s="166"/>
      <c r="BM94" s="166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3"/>
      <c r="BZ94" s="9"/>
      <c r="CA94" s="19"/>
      <c r="CB94" s="78" t="s">
        <v>26</v>
      </c>
      <c r="CC94" s="78"/>
      <c r="CD94" s="78"/>
      <c r="CE94" s="78"/>
      <c r="CF94" s="78"/>
      <c r="CG94" s="78"/>
      <c r="CH94" s="78"/>
      <c r="CI94" s="78"/>
      <c r="CJ94" s="78"/>
      <c r="CK94" s="78"/>
      <c r="CL94" s="78"/>
      <c r="CM94" s="78"/>
      <c r="CN94" s="78"/>
      <c r="CO94" s="79">
        <v>500000</v>
      </c>
      <c r="CP94" s="79"/>
      <c r="CQ94" s="79"/>
      <c r="CR94" s="79"/>
      <c r="CS94" s="79"/>
      <c r="CT94" s="79"/>
      <c r="CU94" s="79"/>
      <c r="CV94" s="79"/>
      <c r="CW94" s="79"/>
      <c r="CX94" s="79"/>
      <c r="CY94" s="79"/>
      <c r="CZ94" s="79"/>
      <c r="DA94" s="79"/>
      <c r="DB94" s="9"/>
      <c r="DC94" s="9"/>
      <c r="DD94" s="20"/>
      <c r="DE94" s="24"/>
    </row>
    <row r="95" spans="2:109" ht="9" customHeight="1">
      <c r="B95" s="9"/>
      <c r="C95" s="107" t="s">
        <v>142</v>
      </c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 t="s">
        <v>144</v>
      </c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31"/>
      <c r="AD95" s="31"/>
      <c r="AE95" s="31"/>
      <c r="AF95" s="31"/>
      <c r="AG95" s="9"/>
      <c r="AH95" s="170"/>
      <c r="AI95" s="170"/>
      <c r="AJ95" s="170"/>
      <c r="AK95" s="170"/>
      <c r="AL95" s="170"/>
      <c r="AM95" s="170"/>
      <c r="AN95" s="170"/>
      <c r="AO95" s="170"/>
      <c r="AP95" s="170"/>
      <c r="AQ95" s="167"/>
      <c r="AR95" s="121"/>
      <c r="AS95" s="121"/>
      <c r="AT95" s="121"/>
      <c r="AU95" s="121"/>
      <c r="AV95" s="9"/>
      <c r="AW95" s="9"/>
      <c r="AX95" s="9"/>
      <c r="AY95" s="9"/>
      <c r="AZ95" s="9"/>
      <c r="BA95" s="9"/>
      <c r="BD95" s="159">
        <v>1</v>
      </c>
      <c r="BE95" s="159"/>
      <c r="BF95" s="159"/>
      <c r="BG95" s="159"/>
      <c r="BH95" s="160"/>
      <c r="BI95" s="167"/>
      <c r="BJ95" s="121"/>
      <c r="BK95" s="121"/>
      <c r="BL95" s="121"/>
      <c r="BM95" s="121"/>
      <c r="BN95" s="171"/>
      <c r="BO95" s="171"/>
      <c r="BP95" s="171"/>
      <c r="BQ95" s="173"/>
      <c r="BR95" s="173"/>
      <c r="BS95" s="173"/>
      <c r="BT95" s="173"/>
      <c r="BU95" s="159"/>
      <c r="BV95" s="159"/>
      <c r="BW95" s="159"/>
      <c r="BX95" s="159"/>
      <c r="BY95" s="160"/>
      <c r="BZ95" s="9"/>
      <c r="CA95" s="19"/>
      <c r="CB95" s="78"/>
      <c r="CC95" s="78"/>
      <c r="CD95" s="78"/>
      <c r="CE95" s="78"/>
      <c r="CF95" s="78"/>
      <c r="CG95" s="78"/>
      <c r="CH95" s="78"/>
      <c r="CI95" s="78"/>
      <c r="CJ95" s="78"/>
      <c r="CK95" s="78"/>
      <c r="CL95" s="78"/>
      <c r="CM95" s="78"/>
      <c r="CN95" s="78"/>
      <c r="CO95" s="79"/>
      <c r="CP95" s="79"/>
      <c r="CQ95" s="79"/>
      <c r="CR95" s="79"/>
      <c r="CS95" s="79"/>
      <c r="CT95" s="79"/>
      <c r="CU95" s="79"/>
      <c r="CV95" s="79"/>
      <c r="CW95" s="79"/>
      <c r="CX95" s="79"/>
      <c r="CY95" s="79"/>
      <c r="CZ95" s="79"/>
      <c r="DA95" s="79"/>
      <c r="DB95" s="9"/>
      <c r="DC95" s="9"/>
      <c r="DD95" s="20"/>
      <c r="DE95" s="24"/>
    </row>
    <row r="96" spans="2:109" ht="9" customHeight="1">
      <c r="B96" s="9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31"/>
      <c r="AD96" s="31"/>
      <c r="AE96" s="31"/>
      <c r="AF96" s="31"/>
      <c r="AG96" s="9"/>
      <c r="AH96" s="170"/>
      <c r="AI96" s="170"/>
      <c r="AJ96" s="170"/>
      <c r="AK96" s="170"/>
      <c r="AL96" s="170"/>
      <c r="AM96" s="170"/>
      <c r="AN96" s="170"/>
      <c r="AO96" s="170"/>
      <c r="AP96" s="170"/>
      <c r="AQ96" s="34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6"/>
      <c r="BC96" s="37"/>
      <c r="BD96" s="161"/>
      <c r="BE96" s="161"/>
      <c r="BF96" s="161"/>
      <c r="BG96" s="161"/>
      <c r="BH96" s="162"/>
      <c r="BI96" s="34"/>
      <c r="BJ96" s="35"/>
      <c r="BK96" s="35"/>
      <c r="BL96" s="35"/>
      <c r="BM96" s="35"/>
      <c r="BN96" s="172"/>
      <c r="BO96" s="172"/>
      <c r="BP96" s="172"/>
      <c r="BQ96" s="94"/>
      <c r="BR96" s="94"/>
      <c r="BS96" s="94"/>
      <c r="BT96" s="94"/>
      <c r="BU96" s="161"/>
      <c r="BV96" s="161"/>
      <c r="BW96" s="161"/>
      <c r="BX96" s="161"/>
      <c r="BY96" s="162"/>
      <c r="BZ96" s="9"/>
      <c r="CA96" s="19"/>
      <c r="CB96" s="78" t="s">
        <v>29</v>
      </c>
      <c r="CC96" s="78"/>
      <c r="CD96" s="78"/>
      <c r="CE96" s="78"/>
      <c r="CF96" s="78"/>
      <c r="CG96" s="78"/>
      <c r="CH96" s="78"/>
      <c r="CI96" s="78"/>
      <c r="CJ96" s="78"/>
      <c r="CK96" s="78"/>
      <c r="CL96" s="78"/>
      <c r="CM96" s="78"/>
      <c r="CN96" s="78"/>
      <c r="CO96" s="79">
        <v>5500000</v>
      </c>
      <c r="CP96" s="79"/>
      <c r="CQ96" s="79"/>
      <c r="CR96" s="79"/>
      <c r="CS96" s="79"/>
      <c r="CT96" s="79"/>
      <c r="CU96" s="79"/>
      <c r="CV96" s="79"/>
      <c r="CW96" s="79"/>
      <c r="CX96" s="79"/>
      <c r="CY96" s="79"/>
      <c r="CZ96" s="79"/>
      <c r="DA96" s="79"/>
      <c r="DB96" s="9"/>
      <c r="DC96" s="9"/>
      <c r="DD96" s="20"/>
      <c r="DE96" s="24"/>
    </row>
    <row r="97" spans="1:109" ht="9" customHeight="1">
      <c r="A97" s="6"/>
      <c r="B97" s="7"/>
      <c r="C97" s="107" t="s">
        <v>7</v>
      </c>
      <c r="D97" s="107"/>
      <c r="E97" s="107"/>
      <c r="F97" s="107"/>
      <c r="G97" s="107"/>
      <c r="H97" s="107"/>
      <c r="I97" s="107"/>
      <c r="J97" s="107" t="s">
        <v>162</v>
      </c>
      <c r="K97" s="107"/>
      <c r="L97" s="107"/>
      <c r="M97" s="107"/>
      <c r="N97" s="107" t="s">
        <v>6</v>
      </c>
      <c r="O97" s="107"/>
      <c r="P97" s="107"/>
      <c r="Q97" s="107"/>
      <c r="R97" s="107"/>
      <c r="S97" s="107"/>
      <c r="T97" s="107">
        <v>123456</v>
      </c>
      <c r="U97" s="107"/>
      <c r="V97" s="107"/>
      <c r="W97" s="107"/>
      <c r="X97" s="107"/>
      <c r="Y97" s="107"/>
      <c r="Z97" s="107"/>
      <c r="AA97" s="107"/>
      <c r="AB97" s="107"/>
      <c r="AC97" s="7"/>
      <c r="AD97" s="7"/>
      <c r="AE97" s="7"/>
      <c r="AF97" s="7"/>
      <c r="AG97" s="7"/>
      <c r="AH97" s="38"/>
      <c r="AI97" s="38"/>
      <c r="AJ97" s="38"/>
      <c r="AK97" s="38"/>
      <c r="AL97" s="38"/>
      <c r="AM97" s="38"/>
      <c r="AN97" s="38"/>
      <c r="AO97" s="38"/>
      <c r="AP97" s="38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22"/>
      <c r="BD97" s="22"/>
      <c r="BE97" s="22"/>
      <c r="BF97" s="22"/>
      <c r="BG97" s="22"/>
      <c r="BH97" s="22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9"/>
      <c r="CA97" s="19"/>
      <c r="CB97" s="78"/>
      <c r="CC97" s="78"/>
      <c r="CD97" s="78"/>
      <c r="CE97" s="78"/>
      <c r="CF97" s="78"/>
      <c r="CG97" s="78"/>
      <c r="CH97" s="78"/>
      <c r="CI97" s="78"/>
      <c r="CJ97" s="78"/>
      <c r="CK97" s="78"/>
      <c r="CL97" s="78"/>
      <c r="CM97" s="78"/>
      <c r="CN97" s="78"/>
      <c r="CO97" s="79"/>
      <c r="CP97" s="79"/>
      <c r="CQ97" s="79"/>
      <c r="CR97" s="79"/>
      <c r="CS97" s="79"/>
      <c r="CT97" s="79"/>
      <c r="CU97" s="79"/>
      <c r="CV97" s="79"/>
      <c r="CW97" s="79"/>
      <c r="CX97" s="79"/>
      <c r="CY97" s="79"/>
      <c r="CZ97" s="79"/>
      <c r="DA97" s="79"/>
      <c r="DB97" s="9"/>
      <c r="DC97" s="9"/>
      <c r="DD97" s="20"/>
      <c r="DE97" s="20"/>
    </row>
    <row r="98" spans="1:109" ht="9" customHeight="1">
      <c r="B98" s="7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9"/>
      <c r="AD98" s="9"/>
      <c r="AE98" s="9"/>
      <c r="AF98" s="9"/>
      <c r="AG98" s="9"/>
      <c r="AH98" s="174" t="s">
        <v>60</v>
      </c>
      <c r="AI98" s="175"/>
      <c r="AJ98" s="175"/>
      <c r="AK98" s="175"/>
      <c r="AL98" s="175"/>
      <c r="AM98" s="175"/>
      <c r="AN98" s="175"/>
      <c r="AO98" s="175"/>
      <c r="AP98" s="175"/>
      <c r="AQ98" s="175"/>
      <c r="AR98" s="175"/>
      <c r="AS98" s="175"/>
      <c r="AT98" s="175"/>
      <c r="AU98" s="175"/>
      <c r="AV98" s="175"/>
      <c r="AW98" s="175"/>
      <c r="AX98" s="175"/>
      <c r="AY98" s="175"/>
      <c r="AZ98" s="175"/>
      <c r="BA98" s="175"/>
      <c r="BB98" s="175"/>
      <c r="BC98" s="175"/>
      <c r="BD98" s="40"/>
      <c r="BE98" s="40"/>
      <c r="BF98" s="40"/>
      <c r="BG98" s="40"/>
      <c r="BH98" s="40"/>
      <c r="BI98" s="32"/>
      <c r="BJ98" s="32"/>
      <c r="BK98" s="32"/>
      <c r="BL98" s="32"/>
      <c r="BM98" s="32"/>
      <c r="BN98" s="32"/>
      <c r="BO98" s="32"/>
      <c r="BP98" s="32"/>
      <c r="BQ98" s="32"/>
      <c r="BR98" s="40"/>
      <c r="BS98" s="40"/>
      <c r="BT98" s="40"/>
      <c r="BU98" s="40"/>
      <c r="BV98" s="40"/>
      <c r="BW98" s="40"/>
      <c r="BX98" s="32"/>
      <c r="BY98" s="33"/>
      <c r="BZ98" s="9"/>
      <c r="CA98" s="9"/>
      <c r="CB98" s="78"/>
      <c r="CC98" s="78"/>
      <c r="CD98" s="78"/>
      <c r="CE98" s="78"/>
      <c r="CF98" s="78"/>
      <c r="CG98" s="78"/>
      <c r="CH98" s="78"/>
      <c r="CI98" s="78"/>
      <c r="CJ98" s="78"/>
      <c r="CK98" s="78"/>
      <c r="CL98" s="78"/>
      <c r="CM98" s="78"/>
      <c r="CN98" s="78"/>
      <c r="CO98" s="79"/>
      <c r="CP98" s="79"/>
      <c r="CQ98" s="79"/>
      <c r="CR98" s="79"/>
      <c r="CS98" s="79"/>
      <c r="CT98" s="79"/>
      <c r="CU98" s="79"/>
      <c r="CV98" s="79"/>
      <c r="CW98" s="79"/>
      <c r="CX98" s="79"/>
      <c r="CY98" s="79"/>
      <c r="CZ98" s="79"/>
      <c r="DA98" s="79"/>
      <c r="DB98" s="9"/>
      <c r="DC98" s="9"/>
      <c r="DD98" s="20"/>
      <c r="DE98" s="20"/>
    </row>
    <row r="99" spans="1:109" s="10" customFormat="1" ht="9" customHeight="1">
      <c r="B99" s="11"/>
      <c r="C99" s="107" t="s">
        <v>38</v>
      </c>
      <c r="D99" s="107"/>
      <c r="E99" s="107"/>
      <c r="F99" s="107"/>
      <c r="G99" s="107"/>
      <c r="H99" s="107"/>
      <c r="I99" s="107"/>
      <c r="J99" s="107" t="s">
        <v>146</v>
      </c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9"/>
      <c r="AD99" s="9"/>
      <c r="AE99" s="9"/>
      <c r="AF99" s="9"/>
      <c r="AG99" s="9"/>
      <c r="AH99" s="176"/>
      <c r="AI99" s="177"/>
      <c r="AJ99" s="177"/>
      <c r="AK99" s="177"/>
      <c r="AL99" s="177"/>
      <c r="AM99" s="177"/>
      <c r="AN99" s="177"/>
      <c r="AO99" s="177"/>
      <c r="AP99" s="177"/>
      <c r="AQ99" s="177"/>
      <c r="AR99" s="177"/>
      <c r="AS99" s="177"/>
      <c r="AT99" s="177"/>
      <c r="AU99" s="177"/>
      <c r="AV99" s="177"/>
      <c r="AW99" s="177"/>
      <c r="AX99" s="177"/>
      <c r="AY99" s="177"/>
      <c r="AZ99" s="177"/>
      <c r="BA99" s="177"/>
      <c r="BB99" s="177"/>
      <c r="BC99" s="177"/>
      <c r="BI99" s="7"/>
      <c r="BJ99" s="7"/>
      <c r="BK99" s="7"/>
      <c r="BL99" s="7"/>
      <c r="BM99" s="7"/>
      <c r="BN99" s="7"/>
      <c r="BO99" s="9"/>
      <c r="BP99" s="9"/>
      <c r="BQ99" s="9"/>
      <c r="BX99" s="9"/>
      <c r="BY99" s="41"/>
      <c r="BZ99" s="9"/>
      <c r="CA99" s="9"/>
      <c r="CB99" s="78"/>
      <c r="CC99" s="78"/>
      <c r="CD99" s="78"/>
      <c r="CE99" s="78"/>
      <c r="CF99" s="78"/>
      <c r="CG99" s="78"/>
      <c r="CH99" s="78"/>
      <c r="CI99" s="78"/>
      <c r="CJ99" s="78"/>
      <c r="CK99" s="78"/>
      <c r="CL99" s="78"/>
      <c r="CM99" s="78"/>
      <c r="CN99" s="78"/>
      <c r="CO99" s="79"/>
      <c r="CP99" s="79"/>
      <c r="CQ99" s="79"/>
      <c r="CR99" s="79"/>
      <c r="CS99" s="79"/>
      <c r="CT99" s="79"/>
      <c r="CU99" s="79"/>
      <c r="CV99" s="79"/>
      <c r="CW99" s="79"/>
      <c r="CX99" s="79"/>
      <c r="CY99" s="79"/>
      <c r="CZ99" s="79"/>
      <c r="DA99" s="79"/>
      <c r="DB99" s="9"/>
      <c r="DC99" s="9"/>
      <c r="DD99" s="20"/>
      <c r="DE99" s="20"/>
    </row>
    <row r="100" spans="1:109" s="10" customFormat="1" ht="18" customHeight="1">
      <c r="B100" s="9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9"/>
      <c r="AD100" s="9"/>
      <c r="AE100" s="9"/>
      <c r="AF100" s="9"/>
      <c r="AG100" s="9"/>
      <c r="AH100" s="178" t="s">
        <v>172</v>
      </c>
      <c r="AI100" s="179"/>
      <c r="AJ100" s="179"/>
      <c r="AK100" s="179"/>
      <c r="AL100" s="179"/>
      <c r="AM100" s="179"/>
      <c r="AN100" s="179"/>
      <c r="AO100" s="179"/>
      <c r="AP100" s="179"/>
      <c r="AQ100" s="179"/>
      <c r="AR100" s="179"/>
      <c r="AS100" s="179"/>
      <c r="AT100" s="179"/>
      <c r="AU100" s="179"/>
      <c r="AV100" s="179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42"/>
      <c r="BL100" s="168" t="s">
        <v>165</v>
      </c>
      <c r="BM100" s="168"/>
      <c r="BN100" s="168"/>
      <c r="BO100" s="168"/>
      <c r="BP100" s="168"/>
      <c r="BQ100" s="168"/>
      <c r="BR100" s="168"/>
      <c r="BS100" s="168"/>
      <c r="BT100" s="168"/>
      <c r="BU100" s="168"/>
      <c r="BV100" s="168"/>
      <c r="BW100" s="168"/>
      <c r="BX100" s="168"/>
      <c r="BY100" s="184"/>
      <c r="BZ100" s="9"/>
      <c r="CA100" s="9"/>
      <c r="CB100" s="78"/>
      <c r="CC100" s="78"/>
      <c r="CD100" s="78"/>
      <c r="CE100" s="78"/>
      <c r="CF100" s="78"/>
      <c r="CG100" s="78"/>
      <c r="CH100" s="78"/>
      <c r="CI100" s="78"/>
      <c r="CJ100" s="78"/>
      <c r="CK100" s="78"/>
      <c r="CL100" s="78"/>
      <c r="CM100" s="78"/>
      <c r="CN100" s="78"/>
      <c r="CO100" s="79"/>
      <c r="CP100" s="79"/>
      <c r="CQ100" s="79"/>
      <c r="CR100" s="79"/>
      <c r="CS100" s="79"/>
      <c r="CT100" s="79"/>
      <c r="CU100" s="79"/>
      <c r="CV100" s="79"/>
      <c r="CW100" s="79"/>
      <c r="CX100" s="79"/>
      <c r="CY100" s="79"/>
      <c r="CZ100" s="79"/>
      <c r="DA100" s="79"/>
      <c r="DB100" s="9"/>
      <c r="DC100" s="9"/>
      <c r="DD100" s="19"/>
      <c r="DE100" s="19"/>
    </row>
    <row r="101" spans="1:109" s="10" customFormat="1" ht="18" customHeight="1">
      <c r="B101" s="9"/>
      <c r="C101" s="11"/>
      <c r="D101" s="11"/>
      <c r="E101" s="11"/>
      <c r="F101" s="11"/>
      <c r="G101" s="11"/>
      <c r="H101" s="11"/>
      <c r="I101" s="11"/>
      <c r="J101" s="11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43"/>
      <c r="BZ101" s="9"/>
      <c r="CA101" s="9"/>
      <c r="CW101" s="44"/>
      <c r="CX101" s="44"/>
      <c r="CY101" s="21"/>
      <c r="CZ101" s="44"/>
      <c r="DA101" s="44"/>
      <c r="DB101" s="9"/>
      <c r="DC101" s="9"/>
      <c r="DD101" s="19"/>
      <c r="DE101" s="19"/>
    </row>
    <row r="102" spans="1:109" s="10" customFormat="1" ht="9" customHeight="1">
      <c r="B102" s="12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DB102" s="9"/>
      <c r="DC102" s="9"/>
      <c r="DD102" s="19"/>
      <c r="DE102" s="19"/>
    </row>
    <row r="103" spans="1:109" s="10" customFormat="1" ht="9" customHeight="1">
      <c r="B103" s="12"/>
      <c r="C103" s="73" t="s">
        <v>95</v>
      </c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45"/>
      <c r="S103" s="45"/>
      <c r="T103" s="45"/>
      <c r="U103" s="45"/>
      <c r="V103" s="45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  <c r="BM103" s="46"/>
      <c r="BN103" s="46"/>
      <c r="BO103" s="46"/>
      <c r="BP103" s="46"/>
      <c r="BQ103" s="46"/>
      <c r="BR103" s="46"/>
      <c r="BS103" s="46"/>
      <c r="BT103" s="46"/>
      <c r="BU103" s="46"/>
      <c r="BV103" s="46"/>
      <c r="BW103" s="46"/>
      <c r="BX103" s="46"/>
      <c r="BY103" s="46"/>
      <c r="BZ103" s="46"/>
      <c r="CA103" s="46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8"/>
      <c r="DB103" s="9"/>
      <c r="DC103" s="9"/>
      <c r="DD103" s="19"/>
      <c r="DE103" s="19"/>
    </row>
    <row r="104" spans="1:109" s="10" customFormat="1" ht="9" customHeight="1">
      <c r="B104" s="12"/>
      <c r="C104" s="75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11"/>
      <c r="S104" s="11"/>
      <c r="T104" s="11"/>
      <c r="U104" s="11"/>
      <c r="V104" s="11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49"/>
      <c r="DB104" s="9"/>
      <c r="DC104" s="9"/>
    </row>
    <row r="105" spans="1:109" s="10" customFormat="1" ht="9" customHeight="1">
      <c r="B105" s="12"/>
      <c r="C105" s="50"/>
      <c r="D105" s="72" t="s">
        <v>165</v>
      </c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49"/>
      <c r="DB105" s="9"/>
      <c r="DC105" s="9"/>
    </row>
    <row r="106" spans="1:109" s="10" customFormat="1" ht="9" customHeight="1">
      <c r="B106" s="12"/>
      <c r="C106" s="50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49"/>
      <c r="DB106" s="9"/>
      <c r="DC106" s="9"/>
    </row>
    <row r="107" spans="1:109" s="10" customFormat="1" ht="9" customHeight="1">
      <c r="B107" s="12"/>
      <c r="C107" s="50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/>
      <c r="CD107" s="72"/>
      <c r="CE107" s="72"/>
      <c r="CF107" s="72"/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49"/>
      <c r="DB107" s="9"/>
    </row>
    <row r="108" spans="1:109" s="10" customFormat="1" ht="9" customHeight="1">
      <c r="B108" s="12"/>
      <c r="C108" s="51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49"/>
      <c r="DB108" s="9"/>
    </row>
    <row r="109" spans="1:109" s="10" customFormat="1" ht="9" customHeight="1">
      <c r="B109" s="9"/>
      <c r="C109" s="50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  <c r="BL109" s="67"/>
      <c r="BM109" s="67"/>
      <c r="BN109" s="67"/>
      <c r="BO109" s="67"/>
      <c r="BP109" s="67"/>
      <c r="BQ109" s="67"/>
      <c r="BR109" s="67"/>
      <c r="BS109" s="67"/>
      <c r="BT109" s="67"/>
      <c r="BU109" s="67"/>
      <c r="BV109" s="67"/>
      <c r="BW109" s="67"/>
      <c r="BX109" s="67"/>
      <c r="BY109" s="67"/>
      <c r="BZ109" s="67"/>
      <c r="CA109" s="67"/>
      <c r="CB109" s="67"/>
      <c r="CC109" s="67"/>
      <c r="CD109" s="67"/>
      <c r="CE109" s="67"/>
      <c r="CF109" s="67"/>
      <c r="CG109" s="67"/>
      <c r="CH109" s="67"/>
      <c r="CI109" s="67"/>
      <c r="CJ109" s="67"/>
      <c r="CK109" s="67"/>
      <c r="CL109" s="67"/>
      <c r="CM109" s="67"/>
      <c r="CN109" s="67"/>
      <c r="CO109" s="67"/>
      <c r="CP109" s="67"/>
      <c r="CQ109" s="67"/>
      <c r="CR109" s="67"/>
      <c r="CS109" s="67"/>
      <c r="CT109" s="67"/>
      <c r="CU109" s="67"/>
      <c r="CV109" s="67"/>
      <c r="CW109" s="67"/>
      <c r="CX109" s="67"/>
      <c r="CY109" s="67"/>
      <c r="CZ109" s="9"/>
      <c r="DA109" s="49"/>
      <c r="DB109" s="9"/>
    </row>
    <row r="110" spans="1:109" s="10" customFormat="1" ht="9" customHeight="1">
      <c r="B110" s="9"/>
      <c r="C110" s="52"/>
      <c r="D110" s="53"/>
      <c r="E110" s="53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5"/>
      <c r="AE110" s="55"/>
      <c r="AF110" s="55"/>
      <c r="AG110" s="55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4"/>
      <c r="BT110" s="54"/>
      <c r="BU110" s="54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4"/>
      <c r="CG110" s="54"/>
      <c r="CH110" s="54"/>
      <c r="CI110" s="54"/>
      <c r="CJ110" s="54"/>
      <c r="CK110" s="54"/>
      <c r="CL110" s="54"/>
      <c r="CM110" s="54"/>
      <c r="CN110" s="54"/>
      <c r="CO110" s="54"/>
      <c r="CP110" s="54"/>
      <c r="CQ110" s="54"/>
      <c r="CR110" s="54"/>
      <c r="CS110" s="54"/>
      <c r="CT110" s="54"/>
      <c r="CU110" s="54"/>
      <c r="CV110" s="54"/>
      <c r="CW110" s="54"/>
      <c r="CX110" s="71"/>
      <c r="CY110" s="71"/>
      <c r="CZ110" s="54"/>
      <c r="DA110" s="57"/>
      <c r="DB110" s="9"/>
    </row>
    <row r="111" spans="1:109" s="10" customFormat="1" ht="18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22"/>
      <c r="AE111" s="22"/>
      <c r="AF111" s="22"/>
      <c r="AG111" s="22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27" t="s">
        <v>39</v>
      </c>
    </row>
    <row r="113" spans="1:109" ht="9" customHeight="1">
      <c r="A113" s="6"/>
      <c r="B113" s="124" t="s">
        <v>10</v>
      </c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125" t="s">
        <v>54</v>
      </c>
      <c r="AU113" s="125"/>
      <c r="AV113" s="125"/>
      <c r="AW113" s="125"/>
      <c r="AX113" s="125"/>
      <c r="AY113" s="125"/>
      <c r="AZ113" s="125"/>
      <c r="BA113" s="125"/>
      <c r="BB113" s="125"/>
      <c r="BC113" s="125"/>
      <c r="BD113" s="125"/>
      <c r="BE113" s="125"/>
      <c r="BF113" s="125"/>
      <c r="BG113" s="125"/>
      <c r="BH113" s="125"/>
      <c r="BI113" s="125"/>
      <c r="BJ113" s="125"/>
      <c r="BK113" s="125"/>
      <c r="BL113" s="7"/>
      <c r="BM113" s="7"/>
      <c r="BN113" s="7"/>
      <c r="BO113" s="8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127" t="s">
        <v>2</v>
      </c>
      <c r="CK113" s="127"/>
      <c r="CL113" s="127"/>
      <c r="CM113" s="127"/>
      <c r="CN113" s="127"/>
      <c r="CO113" s="127"/>
      <c r="CP113" s="127"/>
      <c r="CQ113" s="128" t="s">
        <v>152</v>
      </c>
      <c r="CR113" s="129"/>
      <c r="CS113" s="111" t="s">
        <v>153</v>
      </c>
      <c r="CT113" s="112"/>
      <c r="CU113" s="111" t="s">
        <v>154</v>
      </c>
      <c r="CV113" s="112"/>
      <c r="CW113" s="111" t="s">
        <v>123</v>
      </c>
      <c r="CX113" s="112"/>
      <c r="CY113" s="111" t="s">
        <v>155</v>
      </c>
      <c r="CZ113" s="112"/>
      <c r="DA113" s="111" t="s">
        <v>156</v>
      </c>
      <c r="DB113" s="117"/>
    </row>
    <row r="114" spans="1:109" ht="9" customHeight="1"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125"/>
      <c r="AU114" s="125"/>
      <c r="AV114" s="125"/>
      <c r="AW114" s="125"/>
      <c r="AX114" s="125"/>
      <c r="AY114" s="125"/>
      <c r="AZ114" s="125"/>
      <c r="BA114" s="125"/>
      <c r="BB114" s="125"/>
      <c r="BC114" s="125"/>
      <c r="BD114" s="125"/>
      <c r="BE114" s="125"/>
      <c r="BF114" s="125"/>
      <c r="BG114" s="125"/>
      <c r="BH114" s="125"/>
      <c r="BI114" s="125"/>
      <c r="BJ114" s="125"/>
      <c r="BK114" s="125"/>
      <c r="BL114" s="7"/>
      <c r="BM114" s="7"/>
      <c r="BN114" s="7"/>
      <c r="BO114" s="7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127"/>
      <c r="CK114" s="127"/>
      <c r="CL114" s="127"/>
      <c r="CM114" s="127"/>
      <c r="CN114" s="127"/>
      <c r="CO114" s="127"/>
      <c r="CP114" s="127"/>
      <c r="CQ114" s="130"/>
      <c r="CR114" s="131"/>
      <c r="CS114" s="113"/>
      <c r="CT114" s="114"/>
      <c r="CU114" s="113"/>
      <c r="CV114" s="114"/>
      <c r="CW114" s="113"/>
      <c r="CX114" s="114"/>
      <c r="CY114" s="113"/>
      <c r="CZ114" s="114"/>
      <c r="DA114" s="113"/>
      <c r="DB114" s="118"/>
    </row>
    <row r="115" spans="1:109" s="10" customFormat="1" ht="9" customHeight="1" thickBo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  <c r="BI115" s="126"/>
      <c r="BJ115" s="126"/>
      <c r="BK115" s="126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127"/>
      <c r="CK115" s="127"/>
      <c r="CL115" s="127"/>
      <c r="CM115" s="127"/>
      <c r="CN115" s="127"/>
      <c r="CO115" s="127"/>
      <c r="CP115" s="127"/>
      <c r="CQ115" s="132"/>
      <c r="CR115" s="133"/>
      <c r="CS115" s="115"/>
      <c r="CT115" s="116"/>
      <c r="CU115" s="115"/>
      <c r="CV115" s="116"/>
      <c r="CW115" s="115"/>
      <c r="CX115" s="116"/>
      <c r="CY115" s="115"/>
      <c r="CZ115" s="116"/>
      <c r="DA115" s="115"/>
      <c r="DB115" s="119"/>
    </row>
    <row r="116" spans="1:109" s="10" customFormat="1" ht="9" customHeight="1" thickTop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120" t="s">
        <v>1</v>
      </c>
      <c r="AU116" s="120"/>
      <c r="AV116" s="120"/>
      <c r="AW116" s="120"/>
      <c r="AX116" s="120"/>
      <c r="AY116" s="120"/>
      <c r="AZ116" s="120"/>
      <c r="BA116" s="120"/>
      <c r="BB116" s="120"/>
      <c r="BC116" s="120"/>
      <c r="BD116" s="120"/>
      <c r="BE116" s="120"/>
      <c r="BF116" s="120"/>
      <c r="BG116" s="120"/>
      <c r="BH116" s="120"/>
      <c r="BI116" s="120"/>
      <c r="BJ116" s="120"/>
      <c r="BK116" s="120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DB116" s="9"/>
    </row>
    <row r="117" spans="1:109" s="10" customFormat="1" ht="9" customHeight="1">
      <c r="B117" s="9"/>
      <c r="C117" s="122" t="s">
        <v>12</v>
      </c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  <c r="U117" s="122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  <c r="BD117" s="121"/>
      <c r="BE117" s="121"/>
      <c r="BF117" s="121"/>
      <c r="BG117" s="121"/>
      <c r="BH117" s="121"/>
      <c r="BI117" s="121"/>
      <c r="BJ117" s="121"/>
      <c r="BK117" s="121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DB117" s="9"/>
      <c r="DC117" s="9"/>
      <c r="DD117" s="9"/>
      <c r="DE117" s="9"/>
    </row>
    <row r="118" spans="1:109" s="10" customFormat="1" ht="18" customHeight="1">
      <c r="B118" s="9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168">
        <v>46112</v>
      </c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CZ118" s="168"/>
      <c r="DA118" s="168"/>
      <c r="DB118" s="9"/>
      <c r="DC118" s="9"/>
      <c r="DE118" s="9"/>
    </row>
    <row r="119" spans="1:109" s="10" customFormat="1" ht="9" customHeight="1">
      <c r="B119" s="12"/>
      <c r="C119" s="88" t="s">
        <v>166</v>
      </c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 t="s">
        <v>4</v>
      </c>
      <c r="W119" s="88"/>
      <c r="X119" s="88"/>
      <c r="Y119" s="88"/>
      <c r="Z119" s="88"/>
      <c r="AA119" s="88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13"/>
      <c r="DE119" s="9"/>
    </row>
    <row r="120" spans="1:109" s="10" customFormat="1" ht="9" customHeight="1">
      <c r="B120" s="12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13"/>
      <c r="DE120" s="9"/>
    </row>
    <row r="121" spans="1:109" s="10" customFormat="1" ht="9" customHeight="1">
      <c r="B121" s="12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CA121" s="9"/>
      <c r="CB121" s="90" t="s">
        <v>32</v>
      </c>
      <c r="CC121" s="91"/>
      <c r="CD121" s="91"/>
      <c r="CE121" s="91"/>
      <c r="CF121" s="91"/>
      <c r="CG121" s="91"/>
      <c r="CH121" s="91"/>
      <c r="CI121" s="91"/>
      <c r="CJ121" s="91"/>
      <c r="CK121" s="91"/>
      <c r="CL121" s="91"/>
      <c r="CM121" s="91"/>
      <c r="CN121" s="91"/>
      <c r="CO121" s="91"/>
      <c r="CP121" s="91"/>
      <c r="CQ121" s="91"/>
      <c r="CR121" s="91"/>
      <c r="CS121" s="91"/>
      <c r="CT121" s="91"/>
      <c r="CU121" s="91"/>
      <c r="CV121" s="91"/>
      <c r="CW121" s="91"/>
      <c r="CX121" s="91"/>
      <c r="CY121" s="91"/>
      <c r="CZ121" s="91"/>
      <c r="DA121" s="92"/>
      <c r="DB121" s="9"/>
      <c r="DC121" s="9"/>
      <c r="DD121" s="13"/>
      <c r="DE121" s="9"/>
    </row>
    <row r="122" spans="1:109" s="10" customFormat="1" ht="9" customHeight="1">
      <c r="B122" s="12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5"/>
      <c r="W122" s="15"/>
      <c r="X122" s="15"/>
      <c r="Y122" s="15"/>
      <c r="Z122" s="15"/>
      <c r="AA122" s="15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CA122" s="9"/>
      <c r="CB122" s="93"/>
      <c r="CC122" s="94"/>
      <c r="CD122" s="94"/>
      <c r="CE122" s="94"/>
      <c r="CF122" s="94"/>
      <c r="CG122" s="94"/>
      <c r="CH122" s="94"/>
      <c r="CI122" s="94"/>
      <c r="CJ122" s="94"/>
      <c r="CK122" s="94"/>
      <c r="CL122" s="94"/>
      <c r="CM122" s="94"/>
      <c r="CN122" s="94"/>
      <c r="CO122" s="94"/>
      <c r="CP122" s="94"/>
      <c r="CQ122" s="94"/>
      <c r="CR122" s="94"/>
      <c r="CS122" s="94"/>
      <c r="CT122" s="94"/>
      <c r="CU122" s="94"/>
      <c r="CV122" s="94"/>
      <c r="CW122" s="94"/>
      <c r="CX122" s="94"/>
      <c r="CY122" s="94"/>
      <c r="CZ122" s="94"/>
      <c r="DA122" s="95"/>
      <c r="DB122" s="9"/>
      <c r="DC122" s="9"/>
      <c r="DD122" s="13"/>
      <c r="DE122" s="9"/>
    </row>
    <row r="123" spans="1:109" s="10" customFormat="1" ht="9" customHeight="1">
      <c r="B123" s="12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CA123" s="9"/>
      <c r="CB123" s="96">
        <v>5500000</v>
      </c>
      <c r="CC123" s="97"/>
      <c r="CD123" s="97"/>
      <c r="CE123" s="97"/>
      <c r="CF123" s="97"/>
      <c r="CG123" s="97"/>
      <c r="CH123" s="97"/>
      <c r="CI123" s="97"/>
      <c r="CJ123" s="97"/>
      <c r="CK123" s="97"/>
      <c r="CL123" s="97"/>
      <c r="CM123" s="97"/>
      <c r="CN123" s="97"/>
      <c r="CO123" s="97"/>
      <c r="CP123" s="97"/>
      <c r="CQ123" s="97"/>
      <c r="CR123" s="97"/>
      <c r="CS123" s="97"/>
      <c r="CT123" s="97"/>
      <c r="CU123" s="97"/>
      <c r="CV123" s="97"/>
      <c r="CW123" s="97"/>
      <c r="CX123" s="97"/>
      <c r="CY123" s="97"/>
      <c r="CZ123" s="97"/>
      <c r="DA123" s="98"/>
      <c r="DB123" s="9"/>
      <c r="DC123" s="9"/>
      <c r="DD123" s="13"/>
      <c r="DE123" s="9"/>
    </row>
    <row r="124" spans="1:109" s="10" customFormat="1" ht="9" customHeight="1">
      <c r="B124" s="12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CA124" s="9"/>
      <c r="CB124" s="99"/>
      <c r="CC124" s="100"/>
      <c r="CD124" s="100"/>
      <c r="CE124" s="100"/>
      <c r="CF124" s="100"/>
      <c r="CG124" s="100"/>
      <c r="CH124" s="100"/>
      <c r="CI124" s="100"/>
      <c r="CJ124" s="100"/>
      <c r="CK124" s="100"/>
      <c r="CL124" s="100"/>
      <c r="CM124" s="100"/>
      <c r="CN124" s="100"/>
      <c r="CO124" s="100"/>
      <c r="CP124" s="100"/>
      <c r="CQ124" s="100"/>
      <c r="CR124" s="100"/>
      <c r="CS124" s="100"/>
      <c r="CT124" s="100"/>
      <c r="CU124" s="100"/>
      <c r="CV124" s="100"/>
      <c r="CW124" s="100"/>
      <c r="CX124" s="100"/>
      <c r="CY124" s="100"/>
      <c r="CZ124" s="100"/>
      <c r="DA124" s="101"/>
      <c r="DB124" s="9"/>
      <c r="DC124" s="9"/>
      <c r="DD124" s="13"/>
      <c r="DE124" s="9"/>
    </row>
    <row r="125" spans="1:109" s="10" customFormat="1" ht="9" customHeight="1">
      <c r="B125" s="12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CA125" s="9"/>
      <c r="CB125" s="102"/>
      <c r="CC125" s="103"/>
      <c r="CD125" s="103"/>
      <c r="CE125" s="103"/>
      <c r="CF125" s="103"/>
      <c r="CG125" s="103"/>
      <c r="CH125" s="103"/>
      <c r="CI125" s="103"/>
      <c r="CJ125" s="103"/>
      <c r="CK125" s="103"/>
      <c r="CL125" s="103"/>
      <c r="CM125" s="103"/>
      <c r="CN125" s="103"/>
      <c r="CO125" s="103"/>
      <c r="CP125" s="103"/>
      <c r="CQ125" s="103"/>
      <c r="CR125" s="103"/>
      <c r="CS125" s="103"/>
      <c r="CT125" s="103"/>
      <c r="CU125" s="103"/>
      <c r="CV125" s="103"/>
      <c r="CW125" s="103"/>
      <c r="CX125" s="103"/>
      <c r="CY125" s="103"/>
      <c r="CZ125" s="103"/>
      <c r="DA125" s="104"/>
      <c r="DB125" s="9"/>
      <c r="DC125" s="9"/>
      <c r="DD125" s="13"/>
      <c r="DE125" s="9"/>
    </row>
    <row r="126" spans="1:109" s="10" customFormat="1" ht="9" customHeight="1">
      <c r="B126" s="12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CA126" s="9"/>
      <c r="CB126" s="105" t="s">
        <v>169</v>
      </c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5"/>
      <c r="CM126" s="105"/>
      <c r="CN126" s="105"/>
      <c r="CO126" s="105"/>
      <c r="CP126" s="105"/>
      <c r="CQ126" s="105"/>
      <c r="CR126" s="105"/>
      <c r="CS126" s="105"/>
      <c r="CT126" s="105"/>
      <c r="CU126" s="105"/>
      <c r="CV126" s="105"/>
      <c r="CW126" s="105"/>
      <c r="CX126" s="105"/>
      <c r="CY126" s="105"/>
      <c r="CZ126" s="105"/>
      <c r="DA126" s="105"/>
      <c r="DB126" s="9"/>
      <c r="DC126" s="9"/>
      <c r="DD126" s="13"/>
      <c r="DE126" s="9"/>
    </row>
    <row r="127" spans="1:109" s="10" customFormat="1" ht="9" customHeight="1">
      <c r="B127" s="12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CA127" s="9"/>
      <c r="CB127" s="106"/>
      <c r="CC127" s="106"/>
      <c r="CD127" s="106"/>
      <c r="CE127" s="106"/>
      <c r="CF127" s="106"/>
      <c r="CG127" s="106"/>
      <c r="CH127" s="106"/>
      <c r="CI127" s="106"/>
      <c r="CJ127" s="106"/>
      <c r="CK127" s="106"/>
      <c r="CL127" s="106"/>
      <c r="CM127" s="106"/>
      <c r="CN127" s="106"/>
      <c r="CO127" s="106"/>
      <c r="CP127" s="106"/>
      <c r="CQ127" s="106"/>
      <c r="CR127" s="106"/>
      <c r="CS127" s="106"/>
      <c r="CT127" s="106"/>
      <c r="CU127" s="106"/>
      <c r="CV127" s="106"/>
      <c r="CW127" s="106"/>
      <c r="CX127" s="106"/>
      <c r="CY127" s="106"/>
      <c r="CZ127" s="106"/>
      <c r="DA127" s="106"/>
      <c r="DB127" s="9"/>
      <c r="DC127" s="9"/>
      <c r="DD127" s="13"/>
      <c r="DE127" s="9"/>
    </row>
    <row r="128" spans="1:109" s="10" customFormat="1" ht="9" customHeight="1">
      <c r="B128" s="12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5"/>
      <c r="W128" s="15"/>
      <c r="X128" s="15"/>
      <c r="Y128" s="15"/>
      <c r="Z128" s="15"/>
      <c r="AA128" s="15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13"/>
      <c r="DE128" s="9"/>
    </row>
    <row r="129" spans="2:109" s="10" customFormat="1" ht="9" customHeight="1">
      <c r="B129" s="12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7"/>
      <c r="W129" s="17"/>
      <c r="X129" s="17"/>
      <c r="Y129" s="17"/>
      <c r="Z129" s="17"/>
      <c r="AA129" s="17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13"/>
      <c r="DE129" s="9"/>
    </row>
    <row r="130" spans="2:109" s="10" customFormat="1" ht="9" customHeight="1">
      <c r="B130" s="12"/>
      <c r="C130" s="107" t="s">
        <v>33</v>
      </c>
      <c r="D130" s="107"/>
      <c r="E130" s="107"/>
      <c r="F130" s="107" t="s">
        <v>126</v>
      </c>
      <c r="G130" s="107"/>
      <c r="H130" s="107"/>
      <c r="I130" s="107" t="s">
        <v>158</v>
      </c>
      <c r="J130" s="107" t="s">
        <v>128</v>
      </c>
      <c r="K130" s="107"/>
      <c r="L130" s="107"/>
      <c r="M130" s="107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9"/>
      <c r="AH130" s="134" t="s">
        <v>30</v>
      </c>
      <c r="AI130" s="134"/>
      <c r="AJ130" s="134"/>
      <c r="AK130" s="134"/>
      <c r="AL130" s="134"/>
      <c r="AM130" s="134"/>
      <c r="AN130" s="134"/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4"/>
      <c r="AZ130" s="134"/>
      <c r="BA130" s="134"/>
      <c r="BB130" s="134"/>
      <c r="BC130" s="134"/>
      <c r="BD130" s="134"/>
      <c r="BE130" s="134"/>
      <c r="BF130" s="134"/>
      <c r="BG130" s="134"/>
      <c r="BH130" s="134"/>
      <c r="BI130" s="134"/>
      <c r="BJ130" s="134"/>
      <c r="BK130" s="134"/>
      <c r="BL130" s="134"/>
      <c r="BM130" s="134"/>
      <c r="BN130" s="134"/>
      <c r="BO130" s="134"/>
      <c r="BP130" s="134"/>
      <c r="BQ130" s="134"/>
      <c r="BR130" s="134"/>
      <c r="BS130" s="134"/>
      <c r="BT130" s="134"/>
      <c r="BU130" s="134"/>
      <c r="BV130" s="134"/>
      <c r="BW130" s="134"/>
      <c r="BX130" s="134"/>
      <c r="BY130" s="134"/>
      <c r="CA130" s="9"/>
      <c r="CB130" s="134" t="s">
        <v>31</v>
      </c>
      <c r="CC130" s="134"/>
      <c r="CD130" s="134"/>
      <c r="CE130" s="134"/>
      <c r="CF130" s="134"/>
      <c r="CG130" s="134"/>
      <c r="CH130" s="134"/>
      <c r="CI130" s="134"/>
      <c r="CJ130" s="134"/>
      <c r="CK130" s="134"/>
      <c r="CL130" s="134"/>
      <c r="CM130" s="134"/>
      <c r="CN130" s="134"/>
      <c r="CO130" s="134"/>
      <c r="CP130" s="134"/>
      <c r="CQ130" s="134"/>
      <c r="CR130" s="134"/>
      <c r="CS130" s="134"/>
      <c r="CT130" s="134"/>
      <c r="CU130" s="134"/>
      <c r="CV130" s="134"/>
      <c r="CW130" s="134"/>
      <c r="CX130" s="134"/>
      <c r="CY130" s="134"/>
      <c r="CZ130" s="134"/>
      <c r="DA130" s="134"/>
      <c r="DB130" s="9"/>
      <c r="DC130" s="9"/>
      <c r="DD130" s="13"/>
      <c r="DE130" s="9"/>
    </row>
    <row r="131" spans="2:109" s="10" customFormat="1" ht="9" customHeight="1">
      <c r="B131" s="12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9"/>
      <c r="AH131" s="134"/>
      <c r="AI131" s="134"/>
      <c r="AJ131" s="134"/>
      <c r="AK131" s="134"/>
      <c r="AL131" s="134"/>
      <c r="AM131" s="134"/>
      <c r="AN131" s="134"/>
      <c r="AO131" s="134"/>
      <c r="AP131" s="134"/>
      <c r="AQ131" s="134"/>
      <c r="AR131" s="134"/>
      <c r="AS131" s="134"/>
      <c r="AT131" s="134"/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/>
      <c r="BE131" s="134"/>
      <c r="BF131" s="134"/>
      <c r="BG131" s="134"/>
      <c r="BH131" s="134"/>
      <c r="BI131" s="134"/>
      <c r="BJ131" s="134"/>
      <c r="BK131" s="134"/>
      <c r="BL131" s="134"/>
      <c r="BM131" s="134"/>
      <c r="BN131" s="134"/>
      <c r="BO131" s="134"/>
      <c r="BP131" s="134"/>
      <c r="BQ131" s="134"/>
      <c r="BR131" s="134"/>
      <c r="BS131" s="134"/>
      <c r="BT131" s="134"/>
      <c r="BU131" s="134"/>
      <c r="BV131" s="134"/>
      <c r="BW131" s="134"/>
      <c r="BX131" s="134"/>
      <c r="BY131" s="134"/>
      <c r="CA131" s="9"/>
      <c r="CB131" s="134"/>
      <c r="CC131" s="134"/>
      <c r="CD131" s="134"/>
      <c r="CE131" s="134"/>
      <c r="CF131" s="134"/>
      <c r="CG131" s="134"/>
      <c r="CH131" s="134"/>
      <c r="CI131" s="134"/>
      <c r="CJ131" s="134"/>
      <c r="CK131" s="134"/>
      <c r="CL131" s="134"/>
      <c r="CM131" s="134"/>
      <c r="CN131" s="134"/>
      <c r="CO131" s="134"/>
      <c r="CP131" s="134"/>
      <c r="CQ131" s="134"/>
      <c r="CR131" s="134"/>
      <c r="CS131" s="134"/>
      <c r="CT131" s="134"/>
      <c r="CU131" s="134"/>
      <c r="CV131" s="134"/>
      <c r="CW131" s="134"/>
      <c r="CX131" s="134"/>
      <c r="CY131" s="134"/>
      <c r="CZ131" s="134"/>
      <c r="DA131" s="134"/>
      <c r="DB131" s="9"/>
      <c r="DC131" s="9"/>
      <c r="DD131" s="18"/>
      <c r="DE131" s="9"/>
    </row>
    <row r="132" spans="2:109" s="10" customFormat="1" ht="9" customHeight="1">
      <c r="B132" s="12"/>
      <c r="C132" s="157" t="s">
        <v>34</v>
      </c>
      <c r="D132" s="157"/>
      <c r="E132" s="157"/>
      <c r="F132" s="76" t="s">
        <v>130</v>
      </c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9"/>
      <c r="AH132" s="134" t="s">
        <v>13</v>
      </c>
      <c r="AI132" s="134"/>
      <c r="AJ132" s="134"/>
      <c r="AK132" s="134"/>
      <c r="AL132" s="134"/>
      <c r="AM132" s="134"/>
      <c r="AN132" s="134"/>
      <c r="AO132" s="134"/>
      <c r="AP132" s="134"/>
      <c r="AQ132" s="134" t="s">
        <v>8</v>
      </c>
      <c r="AR132" s="134"/>
      <c r="AS132" s="134"/>
      <c r="AT132" s="134"/>
      <c r="AU132" s="134"/>
      <c r="AV132" s="134"/>
      <c r="AW132" s="134"/>
      <c r="AX132" s="134"/>
      <c r="AY132" s="134"/>
      <c r="AZ132" s="134"/>
      <c r="BA132" s="134"/>
      <c r="BB132" s="134"/>
      <c r="BC132" s="134"/>
      <c r="BD132" s="134"/>
      <c r="BE132" s="134"/>
      <c r="BF132" s="134"/>
      <c r="BG132" s="134"/>
      <c r="BH132" s="134"/>
      <c r="BI132" s="134"/>
      <c r="BJ132" s="134"/>
      <c r="BK132" s="134"/>
      <c r="BL132" s="134"/>
      <c r="BM132" s="134"/>
      <c r="BN132" s="134"/>
      <c r="BO132" s="134"/>
      <c r="BP132" s="134"/>
      <c r="BQ132" s="134"/>
      <c r="BR132" s="134"/>
      <c r="BS132" s="134"/>
      <c r="BT132" s="134"/>
      <c r="BU132" s="134"/>
      <c r="BV132" s="134"/>
      <c r="BW132" s="134"/>
      <c r="BX132" s="134"/>
      <c r="BY132" s="134"/>
      <c r="CA132" s="19"/>
      <c r="CB132" s="77" t="s">
        <v>23</v>
      </c>
      <c r="CC132" s="78"/>
      <c r="CD132" s="78"/>
      <c r="CE132" s="78"/>
      <c r="CF132" s="78"/>
      <c r="CG132" s="78"/>
      <c r="CH132" s="78"/>
      <c r="CI132" s="78"/>
      <c r="CJ132" s="78"/>
      <c r="CK132" s="78"/>
      <c r="CL132" s="78"/>
      <c r="CM132" s="78"/>
      <c r="CN132" s="78"/>
      <c r="CO132" s="79">
        <v>20000000</v>
      </c>
      <c r="CP132" s="79"/>
      <c r="CQ132" s="79"/>
      <c r="CR132" s="79"/>
      <c r="CS132" s="79"/>
      <c r="CT132" s="79"/>
      <c r="CU132" s="79"/>
      <c r="CV132" s="79"/>
      <c r="CW132" s="79"/>
      <c r="CX132" s="79"/>
      <c r="CY132" s="79"/>
      <c r="CZ132" s="79"/>
      <c r="DA132" s="79"/>
      <c r="DB132" s="9"/>
      <c r="DC132" s="9"/>
      <c r="DD132" s="18"/>
      <c r="DE132" s="20"/>
    </row>
    <row r="133" spans="2:109" s="10" customFormat="1" ht="9" customHeight="1">
      <c r="B133" s="12"/>
      <c r="C133" s="157"/>
      <c r="D133" s="157"/>
      <c r="E133" s="157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9"/>
      <c r="AH133" s="134"/>
      <c r="AI133" s="134"/>
      <c r="AJ133" s="134"/>
      <c r="AK133" s="134"/>
      <c r="AL133" s="134"/>
      <c r="AM133" s="134"/>
      <c r="AN133" s="134"/>
      <c r="AO133" s="134"/>
      <c r="AP133" s="134"/>
      <c r="AQ133" s="134"/>
      <c r="AR133" s="134"/>
      <c r="AS133" s="134"/>
      <c r="AT133" s="134"/>
      <c r="AU133" s="134"/>
      <c r="AV133" s="134"/>
      <c r="AW133" s="134"/>
      <c r="AX133" s="134"/>
      <c r="AY133" s="134"/>
      <c r="AZ133" s="134"/>
      <c r="BA133" s="134"/>
      <c r="BB133" s="134"/>
      <c r="BC133" s="134"/>
      <c r="BD133" s="134"/>
      <c r="BE133" s="134"/>
      <c r="BF133" s="134"/>
      <c r="BG133" s="134"/>
      <c r="BH133" s="134"/>
      <c r="BI133" s="134"/>
      <c r="BJ133" s="134"/>
      <c r="BK133" s="134"/>
      <c r="BL133" s="134"/>
      <c r="BM133" s="134"/>
      <c r="BN133" s="134"/>
      <c r="BO133" s="134"/>
      <c r="BP133" s="134"/>
      <c r="BQ133" s="134"/>
      <c r="BR133" s="134"/>
      <c r="BS133" s="134"/>
      <c r="BT133" s="134"/>
      <c r="BU133" s="134"/>
      <c r="BV133" s="134"/>
      <c r="BW133" s="134"/>
      <c r="BX133" s="134"/>
      <c r="BY133" s="134"/>
      <c r="CA133" s="19"/>
      <c r="CB133" s="78"/>
      <c r="CC133" s="78"/>
      <c r="CD133" s="78"/>
      <c r="CE133" s="78"/>
      <c r="CF133" s="78"/>
      <c r="CG133" s="78"/>
      <c r="CH133" s="78"/>
      <c r="CI133" s="78"/>
      <c r="CJ133" s="78"/>
      <c r="CK133" s="78"/>
      <c r="CL133" s="78"/>
      <c r="CM133" s="78"/>
      <c r="CN133" s="78"/>
      <c r="CO133" s="79"/>
      <c r="CP133" s="79"/>
      <c r="CQ133" s="79"/>
      <c r="CR133" s="79"/>
      <c r="CS133" s="79"/>
      <c r="CT133" s="79"/>
      <c r="CU133" s="79"/>
      <c r="CV133" s="79"/>
      <c r="CW133" s="79"/>
      <c r="CX133" s="79"/>
      <c r="CY133" s="79"/>
      <c r="CZ133" s="79"/>
      <c r="DA133" s="79"/>
      <c r="DB133" s="9"/>
      <c r="DC133" s="9"/>
      <c r="DD133" s="18"/>
      <c r="DE133" s="20"/>
    </row>
    <row r="134" spans="2:109" s="10" customFormat="1" ht="9" customHeight="1">
      <c r="B134" s="9"/>
      <c r="C134" s="158" t="s">
        <v>92</v>
      </c>
      <c r="D134" s="158"/>
      <c r="E134" s="158"/>
      <c r="F134" s="136" t="s">
        <v>132</v>
      </c>
      <c r="G134" s="136"/>
      <c r="H134" s="136"/>
      <c r="I134" s="136"/>
      <c r="J134" s="136"/>
      <c r="K134" s="136"/>
      <c r="L134" s="136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  <c r="AA134" s="136"/>
      <c r="AB134" s="136"/>
      <c r="AC134" s="136"/>
      <c r="AD134" s="136"/>
      <c r="AE134" s="136"/>
      <c r="AF134" s="136"/>
      <c r="AG134" s="9"/>
      <c r="AH134" s="134" t="s">
        <v>148</v>
      </c>
      <c r="AI134" s="134"/>
      <c r="AJ134" s="134"/>
      <c r="AK134" s="134"/>
      <c r="AL134" s="134"/>
      <c r="AM134" s="134"/>
      <c r="AN134" s="134"/>
      <c r="AO134" s="134"/>
      <c r="AP134" s="134"/>
      <c r="AQ134" s="154" t="s">
        <v>150</v>
      </c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  <c r="BO134" s="154"/>
      <c r="BP134" s="154"/>
      <c r="BQ134" s="154"/>
      <c r="BR134" s="154"/>
      <c r="BS134" s="154"/>
      <c r="BT134" s="154"/>
      <c r="BU134" s="154"/>
      <c r="BV134" s="154"/>
      <c r="BW134" s="154"/>
      <c r="BX134" s="154"/>
      <c r="BY134" s="154"/>
      <c r="CA134" s="19"/>
      <c r="CB134" s="78"/>
      <c r="CC134" s="78"/>
      <c r="CD134" s="78"/>
      <c r="CE134" s="78"/>
      <c r="CF134" s="78"/>
      <c r="CG134" s="78"/>
      <c r="CH134" s="78"/>
      <c r="CI134" s="78"/>
      <c r="CJ134" s="78"/>
      <c r="CK134" s="78"/>
      <c r="CL134" s="78"/>
      <c r="CM134" s="78"/>
      <c r="CN134" s="78"/>
      <c r="CO134" s="79"/>
      <c r="CP134" s="79"/>
      <c r="CQ134" s="79"/>
      <c r="CR134" s="79"/>
      <c r="CS134" s="79"/>
      <c r="CT134" s="79"/>
      <c r="CU134" s="79"/>
      <c r="CV134" s="79"/>
      <c r="CW134" s="79"/>
      <c r="CX134" s="79"/>
      <c r="CY134" s="79"/>
      <c r="CZ134" s="79"/>
      <c r="DA134" s="79"/>
      <c r="DB134" s="9"/>
      <c r="DC134" s="9"/>
      <c r="DD134" s="18"/>
      <c r="DE134" s="20"/>
    </row>
    <row r="135" spans="2:109" s="10" customFormat="1" ht="9" customHeight="1">
      <c r="B135" s="9"/>
      <c r="C135" s="158"/>
      <c r="D135" s="158"/>
      <c r="E135" s="158"/>
      <c r="F135" s="136"/>
      <c r="G135" s="136"/>
      <c r="H135" s="13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136"/>
      <c r="AF135" s="136"/>
      <c r="AG135" s="9"/>
      <c r="AH135" s="134"/>
      <c r="AI135" s="134"/>
      <c r="AJ135" s="134"/>
      <c r="AK135" s="134"/>
      <c r="AL135" s="134"/>
      <c r="AM135" s="134"/>
      <c r="AN135" s="134"/>
      <c r="AO135" s="134"/>
      <c r="AP135" s="13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  <c r="BI135" s="154"/>
      <c r="BJ135" s="154"/>
      <c r="BK135" s="154"/>
      <c r="BL135" s="154"/>
      <c r="BM135" s="154"/>
      <c r="BN135" s="154"/>
      <c r="BO135" s="154"/>
      <c r="BP135" s="154"/>
      <c r="BQ135" s="154"/>
      <c r="BR135" s="154"/>
      <c r="BS135" s="154"/>
      <c r="BT135" s="154"/>
      <c r="BU135" s="154"/>
      <c r="BV135" s="154"/>
      <c r="BW135" s="154"/>
      <c r="BX135" s="154"/>
      <c r="BY135" s="154"/>
      <c r="CA135" s="19"/>
      <c r="CB135" s="78"/>
      <c r="CC135" s="78"/>
      <c r="CD135" s="78"/>
      <c r="CE135" s="78"/>
      <c r="CF135" s="78"/>
      <c r="CG135" s="78"/>
      <c r="CH135" s="78"/>
      <c r="CI135" s="78"/>
      <c r="CJ135" s="78"/>
      <c r="CK135" s="78"/>
      <c r="CL135" s="78"/>
      <c r="CM135" s="78"/>
      <c r="CN135" s="78"/>
      <c r="CO135" s="79"/>
      <c r="CP135" s="79"/>
      <c r="CQ135" s="79"/>
      <c r="CR135" s="79"/>
      <c r="CS135" s="79"/>
      <c r="CT135" s="79"/>
      <c r="CU135" s="79"/>
      <c r="CV135" s="79"/>
      <c r="CW135" s="79"/>
      <c r="CX135" s="79"/>
      <c r="CY135" s="79"/>
      <c r="CZ135" s="79"/>
      <c r="DA135" s="79"/>
      <c r="DB135" s="9"/>
      <c r="DC135" s="9"/>
      <c r="DD135" s="13"/>
      <c r="DE135" s="20"/>
    </row>
    <row r="136" spans="2:109" s="10" customFormat="1" ht="9" customHeight="1">
      <c r="B136" s="9"/>
      <c r="C136" s="158" t="s">
        <v>91</v>
      </c>
      <c r="D136" s="158"/>
      <c r="E136" s="158"/>
      <c r="F136" s="76" t="s">
        <v>134</v>
      </c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183" t="s">
        <v>35</v>
      </c>
      <c r="AB136" s="183"/>
      <c r="AC136" s="183"/>
      <c r="AD136" s="21"/>
      <c r="AE136" s="21"/>
      <c r="AF136" s="21"/>
      <c r="AG136" s="9"/>
      <c r="AH136" s="134"/>
      <c r="AI136" s="134"/>
      <c r="AJ136" s="134"/>
      <c r="AK136" s="134"/>
      <c r="AL136" s="134"/>
      <c r="AM136" s="134"/>
      <c r="AN136" s="134"/>
      <c r="AO136" s="134"/>
      <c r="AP136" s="13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4"/>
      <c r="BN136" s="154"/>
      <c r="BO136" s="154"/>
      <c r="BP136" s="154"/>
      <c r="BQ136" s="154"/>
      <c r="BR136" s="154"/>
      <c r="BS136" s="154"/>
      <c r="BT136" s="154"/>
      <c r="BU136" s="154"/>
      <c r="BV136" s="154"/>
      <c r="BW136" s="154"/>
      <c r="BX136" s="154"/>
      <c r="BY136" s="154"/>
      <c r="CA136" s="19"/>
      <c r="CB136" s="77" t="s">
        <v>27</v>
      </c>
      <c r="CC136" s="78"/>
      <c r="CD136" s="78"/>
      <c r="CE136" s="78"/>
      <c r="CF136" s="78"/>
      <c r="CG136" s="78"/>
      <c r="CH136" s="78"/>
      <c r="CI136" s="78"/>
      <c r="CJ136" s="78"/>
      <c r="CK136" s="78"/>
      <c r="CL136" s="78"/>
      <c r="CM136" s="78"/>
      <c r="CN136" s="78"/>
      <c r="CO136" s="79">
        <v>2000000</v>
      </c>
      <c r="CP136" s="79"/>
      <c r="CQ136" s="79"/>
      <c r="CR136" s="79"/>
      <c r="CS136" s="79"/>
      <c r="CT136" s="79"/>
      <c r="CU136" s="79"/>
      <c r="CV136" s="79"/>
      <c r="CW136" s="79"/>
      <c r="CX136" s="79"/>
      <c r="CY136" s="79"/>
      <c r="CZ136" s="79"/>
      <c r="DA136" s="79"/>
      <c r="DB136" s="9"/>
      <c r="DC136" s="9"/>
      <c r="DD136" s="20"/>
      <c r="DE136" s="20"/>
    </row>
    <row r="137" spans="2:109" s="10" customFormat="1" ht="9" customHeight="1">
      <c r="B137" s="9"/>
      <c r="C137" s="158"/>
      <c r="D137" s="158"/>
      <c r="E137" s="158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183"/>
      <c r="AB137" s="183"/>
      <c r="AC137" s="183"/>
      <c r="AD137" s="21"/>
      <c r="AE137" s="21"/>
      <c r="AF137" s="21"/>
      <c r="AG137" s="9"/>
      <c r="AH137" s="80" t="s">
        <v>18</v>
      </c>
      <c r="AI137" s="81"/>
      <c r="AJ137" s="81"/>
      <c r="AK137" s="81"/>
      <c r="AL137" s="81"/>
      <c r="AM137" s="81"/>
      <c r="AN137" s="81"/>
      <c r="AO137" s="81"/>
      <c r="AP137" s="81"/>
      <c r="AQ137" s="84">
        <v>30000000</v>
      </c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84"/>
      <c r="BD137" s="137" t="s">
        <v>19</v>
      </c>
      <c r="BE137" s="81"/>
      <c r="BF137" s="81"/>
      <c r="BG137" s="81"/>
      <c r="BH137" s="81"/>
      <c r="BI137" s="81"/>
      <c r="BJ137" s="81"/>
      <c r="BK137" s="81"/>
      <c r="BL137" s="138"/>
      <c r="BM137" s="143">
        <v>33000000</v>
      </c>
      <c r="BN137" s="144"/>
      <c r="BO137" s="144"/>
      <c r="BP137" s="144"/>
      <c r="BQ137" s="144"/>
      <c r="BR137" s="144"/>
      <c r="BS137" s="144"/>
      <c r="BT137" s="144"/>
      <c r="BU137" s="144"/>
      <c r="BV137" s="144"/>
      <c r="BW137" s="144"/>
      <c r="BX137" s="144"/>
      <c r="BY137" s="145"/>
      <c r="BZ137" s="9"/>
      <c r="CA137" s="19"/>
      <c r="CB137" s="78"/>
      <c r="CC137" s="78"/>
      <c r="CD137" s="78"/>
      <c r="CE137" s="78"/>
      <c r="CF137" s="78"/>
      <c r="CG137" s="78"/>
      <c r="CH137" s="78"/>
      <c r="CI137" s="78"/>
      <c r="CJ137" s="78"/>
      <c r="CK137" s="78"/>
      <c r="CL137" s="78"/>
      <c r="CM137" s="78"/>
      <c r="CN137" s="78"/>
      <c r="CO137" s="79"/>
      <c r="CP137" s="79"/>
      <c r="CQ137" s="79"/>
      <c r="CR137" s="79"/>
      <c r="CS137" s="79"/>
      <c r="CT137" s="79"/>
      <c r="CU137" s="79"/>
      <c r="CV137" s="79"/>
      <c r="CW137" s="79"/>
      <c r="CX137" s="79"/>
      <c r="CY137" s="79"/>
      <c r="CZ137" s="79"/>
      <c r="DA137" s="79"/>
      <c r="DB137" s="9"/>
      <c r="DC137" s="9"/>
      <c r="DD137" s="20"/>
      <c r="DE137" s="20"/>
    </row>
    <row r="138" spans="2:109" s="10" customFormat="1" ht="9" customHeight="1">
      <c r="B138" s="9"/>
      <c r="C138" s="76" t="s">
        <v>5</v>
      </c>
      <c r="D138" s="76"/>
      <c r="E138" s="76"/>
      <c r="F138" s="107" t="s">
        <v>135</v>
      </c>
      <c r="G138" s="107"/>
      <c r="H138" s="107"/>
      <c r="I138" s="107" t="s">
        <v>158</v>
      </c>
      <c r="J138" s="107" t="s">
        <v>124</v>
      </c>
      <c r="K138" s="107"/>
      <c r="L138" s="107"/>
      <c r="M138" s="107"/>
      <c r="N138" s="107" t="s">
        <v>158</v>
      </c>
      <c r="O138" s="107" t="s">
        <v>136</v>
      </c>
      <c r="P138" s="107"/>
      <c r="Q138" s="107"/>
      <c r="R138" s="107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22"/>
      <c r="AH138" s="82"/>
      <c r="AI138" s="83"/>
      <c r="AJ138" s="83"/>
      <c r="AK138" s="83"/>
      <c r="AL138" s="83"/>
      <c r="AM138" s="83"/>
      <c r="AN138" s="83"/>
      <c r="AO138" s="83"/>
      <c r="AP138" s="83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2"/>
      <c r="BE138" s="83"/>
      <c r="BF138" s="83"/>
      <c r="BG138" s="83"/>
      <c r="BH138" s="83"/>
      <c r="BI138" s="83"/>
      <c r="BJ138" s="83"/>
      <c r="BK138" s="83"/>
      <c r="BL138" s="139"/>
      <c r="BM138" s="146"/>
      <c r="BN138" s="147"/>
      <c r="BO138" s="147"/>
      <c r="BP138" s="147"/>
      <c r="BQ138" s="147"/>
      <c r="BR138" s="147"/>
      <c r="BS138" s="147"/>
      <c r="BT138" s="147"/>
      <c r="BU138" s="147"/>
      <c r="BV138" s="147"/>
      <c r="BW138" s="147"/>
      <c r="BX138" s="147"/>
      <c r="BY138" s="148"/>
      <c r="BZ138" s="9"/>
      <c r="CA138" s="19"/>
      <c r="CB138" s="78" t="s">
        <v>24</v>
      </c>
      <c r="CC138" s="78"/>
      <c r="CD138" s="78"/>
      <c r="CE138" s="78"/>
      <c r="CF138" s="78"/>
      <c r="CG138" s="78"/>
      <c r="CH138" s="78"/>
      <c r="CI138" s="78"/>
      <c r="CJ138" s="78"/>
      <c r="CK138" s="78"/>
      <c r="CL138" s="78"/>
      <c r="CM138" s="78"/>
      <c r="CN138" s="78"/>
      <c r="CO138" s="79">
        <v>22000000</v>
      </c>
      <c r="CP138" s="79"/>
      <c r="CQ138" s="79"/>
      <c r="CR138" s="79"/>
      <c r="CS138" s="79"/>
      <c r="CT138" s="79"/>
      <c r="CU138" s="79"/>
      <c r="CV138" s="79"/>
      <c r="CW138" s="79"/>
      <c r="CX138" s="79"/>
      <c r="CY138" s="79"/>
      <c r="CZ138" s="79"/>
      <c r="DA138" s="79"/>
      <c r="DB138" s="9"/>
      <c r="DC138" s="9"/>
      <c r="DD138" s="23"/>
      <c r="DE138" s="24"/>
    </row>
    <row r="139" spans="2:109" s="10" customFormat="1" ht="9" customHeight="1">
      <c r="B139" s="11"/>
      <c r="C139" s="76"/>
      <c r="D139" s="76"/>
      <c r="E139" s="76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22"/>
      <c r="AH139" s="152" t="s">
        <v>16</v>
      </c>
      <c r="AI139" s="153"/>
      <c r="AJ139" s="153"/>
      <c r="AK139" s="153"/>
      <c r="AL139" s="153"/>
      <c r="AM139" s="153"/>
      <c r="AN139" s="153"/>
      <c r="AO139" s="153"/>
      <c r="AP139" s="153"/>
      <c r="AQ139" s="156">
        <v>3000000</v>
      </c>
      <c r="AR139" s="156"/>
      <c r="AS139" s="156"/>
      <c r="AT139" s="156"/>
      <c r="AU139" s="156"/>
      <c r="AV139" s="156"/>
      <c r="AW139" s="156"/>
      <c r="AX139" s="156"/>
      <c r="AY139" s="156"/>
      <c r="AZ139" s="156"/>
      <c r="BA139" s="156"/>
      <c r="BB139" s="156"/>
      <c r="BC139" s="156"/>
      <c r="BD139" s="82"/>
      <c r="BE139" s="83"/>
      <c r="BF139" s="83"/>
      <c r="BG139" s="83"/>
      <c r="BH139" s="83"/>
      <c r="BI139" s="83"/>
      <c r="BJ139" s="83"/>
      <c r="BK139" s="83"/>
      <c r="BL139" s="139"/>
      <c r="BM139" s="146"/>
      <c r="BN139" s="147"/>
      <c r="BO139" s="147"/>
      <c r="BP139" s="147"/>
      <c r="BQ139" s="147"/>
      <c r="BR139" s="147"/>
      <c r="BS139" s="147"/>
      <c r="BT139" s="147"/>
      <c r="BU139" s="147"/>
      <c r="BV139" s="147"/>
      <c r="BW139" s="147"/>
      <c r="BX139" s="147"/>
      <c r="BY139" s="148"/>
      <c r="BZ139" s="9"/>
      <c r="CA139" s="19"/>
      <c r="CB139" s="78"/>
      <c r="CC139" s="78"/>
      <c r="CD139" s="78"/>
      <c r="CE139" s="78"/>
      <c r="CF139" s="78"/>
      <c r="CG139" s="78"/>
      <c r="CH139" s="78"/>
      <c r="CI139" s="78"/>
      <c r="CJ139" s="78"/>
      <c r="CK139" s="78"/>
      <c r="CL139" s="78"/>
      <c r="CM139" s="78"/>
      <c r="CN139" s="78"/>
      <c r="CO139" s="79"/>
      <c r="CP139" s="79"/>
      <c r="CQ139" s="79"/>
      <c r="CR139" s="79"/>
      <c r="CS139" s="79"/>
      <c r="CT139" s="79"/>
      <c r="CU139" s="79"/>
      <c r="CV139" s="79"/>
      <c r="CW139" s="79"/>
      <c r="CX139" s="79"/>
      <c r="CY139" s="79"/>
      <c r="CZ139" s="79"/>
      <c r="DA139" s="79"/>
      <c r="DB139" s="9"/>
      <c r="DC139" s="9"/>
      <c r="DD139" s="23"/>
      <c r="DE139" s="24"/>
    </row>
    <row r="140" spans="2:109" s="10" customFormat="1" ht="9" customHeight="1">
      <c r="B140" s="9"/>
      <c r="C140" s="76" t="s">
        <v>75</v>
      </c>
      <c r="D140" s="76"/>
      <c r="E140" s="76"/>
      <c r="F140" s="107" t="s">
        <v>135</v>
      </c>
      <c r="G140" s="107"/>
      <c r="H140" s="107"/>
      <c r="I140" s="107" t="s">
        <v>158</v>
      </c>
      <c r="J140" s="107" t="s">
        <v>138</v>
      </c>
      <c r="K140" s="107"/>
      <c r="L140" s="107"/>
      <c r="M140" s="107"/>
      <c r="N140" s="107" t="s">
        <v>158</v>
      </c>
      <c r="O140" s="107" t="s">
        <v>140</v>
      </c>
      <c r="P140" s="107"/>
      <c r="Q140" s="107"/>
      <c r="R140" s="107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21"/>
      <c r="AF140" s="21"/>
      <c r="AG140" s="22"/>
      <c r="AH140" s="140"/>
      <c r="AI140" s="141"/>
      <c r="AJ140" s="141"/>
      <c r="AK140" s="141"/>
      <c r="AL140" s="141"/>
      <c r="AM140" s="141"/>
      <c r="AN140" s="141"/>
      <c r="AO140" s="141"/>
      <c r="AP140" s="141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140"/>
      <c r="BE140" s="141"/>
      <c r="BF140" s="141"/>
      <c r="BG140" s="141"/>
      <c r="BH140" s="141"/>
      <c r="BI140" s="141"/>
      <c r="BJ140" s="141"/>
      <c r="BK140" s="141"/>
      <c r="BL140" s="142"/>
      <c r="BM140" s="149"/>
      <c r="BN140" s="150"/>
      <c r="BO140" s="150"/>
      <c r="BP140" s="150"/>
      <c r="BQ140" s="150"/>
      <c r="BR140" s="150"/>
      <c r="BS140" s="150"/>
      <c r="BT140" s="150"/>
      <c r="BU140" s="150"/>
      <c r="BV140" s="150"/>
      <c r="BW140" s="150"/>
      <c r="BX140" s="150"/>
      <c r="BY140" s="151"/>
      <c r="BZ140" s="9"/>
      <c r="CA140" s="19"/>
      <c r="CB140" s="78"/>
      <c r="CC140" s="78"/>
      <c r="CD140" s="78"/>
      <c r="CE140" s="78"/>
      <c r="CF140" s="78"/>
      <c r="CG140" s="78"/>
      <c r="CH140" s="78"/>
      <c r="CI140" s="78"/>
      <c r="CJ140" s="78"/>
      <c r="CK140" s="78"/>
      <c r="CL140" s="78"/>
      <c r="CM140" s="78"/>
      <c r="CN140" s="78"/>
      <c r="CO140" s="79"/>
      <c r="CP140" s="79"/>
      <c r="CQ140" s="79"/>
      <c r="CR140" s="79"/>
      <c r="CS140" s="79"/>
      <c r="CT140" s="79"/>
      <c r="CU140" s="79"/>
      <c r="CV140" s="79"/>
      <c r="CW140" s="79"/>
      <c r="CX140" s="79"/>
      <c r="CY140" s="79"/>
      <c r="CZ140" s="79"/>
      <c r="DA140" s="79"/>
      <c r="DB140" s="9"/>
      <c r="DC140" s="9"/>
      <c r="DD140" s="25"/>
    </row>
    <row r="141" spans="2:109" s="10" customFormat="1" ht="9" customHeight="1">
      <c r="B141" s="11"/>
      <c r="C141" s="76"/>
      <c r="D141" s="76"/>
      <c r="E141" s="76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21"/>
      <c r="AF141" s="21"/>
      <c r="AG141" s="22"/>
      <c r="AH141" s="80" t="s">
        <v>17</v>
      </c>
      <c r="AI141" s="81"/>
      <c r="AJ141" s="81"/>
      <c r="AK141" s="81"/>
      <c r="AL141" s="81"/>
      <c r="AM141" s="81"/>
      <c r="AN141" s="81"/>
      <c r="AO141" s="81"/>
      <c r="AP141" s="81"/>
      <c r="AQ141" s="84">
        <v>5000000</v>
      </c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4"/>
      <c r="BC141" s="84"/>
      <c r="BD141" s="137" t="s">
        <v>20</v>
      </c>
      <c r="BE141" s="81"/>
      <c r="BF141" s="81"/>
      <c r="BG141" s="81"/>
      <c r="BH141" s="81"/>
      <c r="BI141" s="81"/>
      <c r="BJ141" s="81"/>
      <c r="BK141" s="81"/>
      <c r="BL141" s="138"/>
      <c r="BM141" s="143">
        <v>5500000</v>
      </c>
      <c r="BN141" s="144"/>
      <c r="BO141" s="144"/>
      <c r="BP141" s="144"/>
      <c r="BQ141" s="144"/>
      <c r="BR141" s="144"/>
      <c r="BS141" s="144"/>
      <c r="BT141" s="144"/>
      <c r="BU141" s="144"/>
      <c r="BV141" s="144"/>
      <c r="BW141" s="144"/>
      <c r="BX141" s="144"/>
      <c r="BY141" s="145"/>
      <c r="BZ141" s="9"/>
      <c r="CA141" s="19"/>
      <c r="CB141" s="77" t="s">
        <v>28</v>
      </c>
      <c r="CC141" s="78"/>
      <c r="CD141" s="78"/>
      <c r="CE141" s="78"/>
      <c r="CF141" s="78"/>
      <c r="CG141" s="78"/>
      <c r="CH141" s="78"/>
      <c r="CI141" s="78"/>
      <c r="CJ141" s="78"/>
      <c r="CK141" s="78"/>
      <c r="CL141" s="78"/>
      <c r="CM141" s="78"/>
      <c r="CN141" s="78"/>
      <c r="CO141" s="79">
        <v>16500000</v>
      </c>
      <c r="CP141" s="79"/>
      <c r="CQ141" s="79"/>
      <c r="CR141" s="79"/>
      <c r="CS141" s="79"/>
      <c r="CT141" s="79"/>
      <c r="CU141" s="79"/>
      <c r="CV141" s="79"/>
      <c r="CW141" s="79"/>
      <c r="CX141" s="79"/>
      <c r="CY141" s="79"/>
      <c r="CZ141" s="79"/>
      <c r="DA141" s="79"/>
      <c r="DB141" s="9"/>
      <c r="DC141" s="9"/>
      <c r="DD141" s="25"/>
      <c r="DE141" s="26"/>
    </row>
    <row r="142" spans="2:109" s="10" customFormat="1" ht="9" customHeight="1">
      <c r="B142" s="9"/>
      <c r="C142" s="109" t="s">
        <v>36</v>
      </c>
      <c r="D142" s="109"/>
      <c r="E142" s="109"/>
      <c r="F142" s="109"/>
      <c r="G142" s="109"/>
      <c r="H142" s="110" t="s">
        <v>159</v>
      </c>
      <c r="I142" s="110"/>
      <c r="J142" s="76" t="s">
        <v>160</v>
      </c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G142" s="22"/>
      <c r="AH142" s="82"/>
      <c r="AI142" s="83"/>
      <c r="AJ142" s="83"/>
      <c r="AK142" s="83"/>
      <c r="AL142" s="83"/>
      <c r="AM142" s="83"/>
      <c r="AN142" s="83"/>
      <c r="AO142" s="83"/>
      <c r="AP142" s="83"/>
      <c r="AQ142" s="85"/>
      <c r="AR142" s="85"/>
      <c r="AS142" s="85"/>
      <c r="AT142" s="85"/>
      <c r="AU142" s="85"/>
      <c r="AV142" s="85"/>
      <c r="AW142" s="85"/>
      <c r="AX142" s="85"/>
      <c r="AY142" s="85"/>
      <c r="AZ142" s="85"/>
      <c r="BA142" s="85"/>
      <c r="BB142" s="85"/>
      <c r="BC142" s="85"/>
      <c r="BD142" s="82"/>
      <c r="BE142" s="83"/>
      <c r="BF142" s="83"/>
      <c r="BG142" s="83"/>
      <c r="BH142" s="83"/>
      <c r="BI142" s="83"/>
      <c r="BJ142" s="83"/>
      <c r="BK142" s="83"/>
      <c r="BL142" s="139"/>
      <c r="BM142" s="146"/>
      <c r="BN142" s="147"/>
      <c r="BO142" s="147"/>
      <c r="BP142" s="147"/>
      <c r="BQ142" s="147"/>
      <c r="BR142" s="147"/>
      <c r="BS142" s="147"/>
      <c r="BT142" s="147"/>
      <c r="BU142" s="147"/>
      <c r="BV142" s="147"/>
      <c r="BW142" s="147"/>
      <c r="BX142" s="147"/>
      <c r="BY142" s="148"/>
      <c r="BZ142" s="9"/>
      <c r="CA142" s="19"/>
      <c r="CB142" s="78"/>
      <c r="CC142" s="78"/>
      <c r="CD142" s="78"/>
      <c r="CE142" s="78"/>
      <c r="CF142" s="78"/>
      <c r="CG142" s="78"/>
      <c r="CH142" s="78"/>
      <c r="CI142" s="78"/>
      <c r="CJ142" s="78"/>
      <c r="CK142" s="78"/>
      <c r="CL142" s="78"/>
      <c r="CM142" s="78"/>
      <c r="CN142" s="78"/>
      <c r="CO142" s="79"/>
      <c r="CP142" s="79"/>
      <c r="CQ142" s="79"/>
      <c r="CR142" s="79"/>
      <c r="CS142" s="79"/>
      <c r="CT142" s="79"/>
      <c r="CU142" s="79"/>
      <c r="CV142" s="79"/>
      <c r="CW142" s="79"/>
      <c r="CX142" s="79"/>
      <c r="CY142" s="79"/>
      <c r="CZ142" s="79"/>
      <c r="DA142" s="79"/>
      <c r="DB142" s="9"/>
      <c r="DC142" s="9"/>
      <c r="DD142" s="19"/>
      <c r="DE142" s="26"/>
    </row>
    <row r="143" spans="2:109" s="10" customFormat="1" ht="9" customHeight="1">
      <c r="B143" s="11"/>
      <c r="C143" s="109"/>
      <c r="D143" s="109"/>
      <c r="E143" s="109"/>
      <c r="F143" s="109"/>
      <c r="G143" s="109"/>
      <c r="H143" s="110"/>
      <c r="I143" s="110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G143" s="22"/>
      <c r="AH143" s="152" t="s">
        <v>16</v>
      </c>
      <c r="AI143" s="153"/>
      <c r="AJ143" s="153"/>
      <c r="AK143" s="153"/>
      <c r="AL143" s="153"/>
      <c r="AM143" s="153"/>
      <c r="AN143" s="153"/>
      <c r="AO143" s="153"/>
      <c r="AP143" s="153"/>
      <c r="AQ143" s="156">
        <v>500000</v>
      </c>
      <c r="AR143" s="156"/>
      <c r="AS143" s="156"/>
      <c r="AT143" s="156"/>
      <c r="AU143" s="156"/>
      <c r="AV143" s="156"/>
      <c r="AW143" s="156"/>
      <c r="AX143" s="156"/>
      <c r="AY143" s="156"/>
      <c r="AZ143" s="156"/>
      <c r="BA143" s="156"/>
      <c r="BB143" s="156"/>
      <c r="BC143" s="156"/>
      <c r="BD143" s="82"/>
      <c r="BE143" s="83"/>
      <c r="BF143" s="83"/>
      <c r="BG143" s="83"/>
      <c r="BH143" s="83"/>
      <c r="BI143" s="83"/>
      <c r="BJ143" s="83"/>
      <c r="BK143" s="83"/>
      <c r="BL143" s="139"/>
      <c r="BM143" s="146"/>
      <c r="BN143" s="147"/>
      <c r="BO143" s="147"/>
      <c r="BP143" s="147"/>
      <c r="BQ143" s="147"/>
      <c r="BR143" s="147"/>
      <c r="BS143" s="147"/>
      <c r="BT143" s="147"/>
      <c r="BU143" s="147"/>
      <c r="BV143" s="147"/>
      <c r="BW143" s="147"/>
      <c r="BX143" s="147"/>
      <c r="BY143" s="148"/>
      <c r="BZ143" s="9"/>
      <c r="CA143" s="19"/>
      <c r="CB143" s="78"/>
      <c r="CC143" s="78"/>
      <c r="CD143" s="78"/>
      <c r="CE143" s="78"/>
      <c r="CF143" s="78"/>
      <c r="CG143" s="78"/>
      <c r="CH143" s="78"/>
      <c r="CI143" s="78"/>
      <c r="CJ143" s="78"/>
      <c r="CK143" s="78"/>
      <c r="CL143" s="78"/>
      <c r="CM143" s="78"/>
      <c r="CN143" s="78"/>
      <c r="CO143" s="79"/>
      <c r="CP143" s="79"/>
      <c r="CQ143" s="79"/>
      <c r="CR143" s="79"/>
      <c r="CS143" s="79"/>
      <c r="CT143" s="79"/>
      <c r="CU143" s="79"/>
      <c r="CV143" s="79"/>
      <c r="CW143" s="79"/>
      <c r="CX143" s="79"/>
      <c r="CY143" s="79"/>
      <c r="CZ143" s="79"/>
      <c r="DA143" s="79"/>
      <c r="DB143" s="9"/>
      <c r="DC143" s="9"/>
      <c r="DD143" s="27"/>
      <c r="DE143" s="26"/>
    </row>
    <row r="144" spans="2:109" s="10" customFormat="1" ht="9" customHeight="1">
      <c r="B144" s="9"/>
      <c r="C144" s="28"/>
      <c r="D144" s="28"/>
      <c r="E144" s="28"/>
      <c r="F144" s="28"/>
      <c r="G144" s="28"/>
      <c r="H144" s="28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2"/>
      <c r="AH144" s="140"/>
      <c r="AI144" s="141"/>
      <c r="AJ144" s="141"/>
      <c r="AK144" s="141"/>
      <c r="AL144" s="141"/>
      <c r="AM144" s="141"/>
      <c r="AN144" s="141"/>
      <c r="AO144" s="141"/>
      <c r="AP144" s="141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140"/>
      <c r="BE144" s="141"/>
      <c r="BF144" s="141"/>
      <c r="BG144" s="141"/>
      <c r="BH144" s="141"/>
      <c r="BI144" s="141"/>
      <c r="BJ144" s="141"/>
      <c r="BK144" s="141"/>
      <c r="BL144" s="142"/>
      <c r="BM144" s="149"/>
      <c r="BN144" s="150"/>
      <c r="BO144" s="150"/>
      <c r="BP144" s="150"/>
      <c r="BQ144" s="150"/>
      <c r="BR144" s="150"/>
      <c r="BS144" s="150"/>
      <c r="BT144" s="150"/>
      <c r="BU144" s="150"/>
      <c r="BV144" s="150"/>
      <c r="BW144" s="150"/>
      <c r="BX144" s="150"/>
      <c r="BY144" s="151"/>
      <c r="BZ144" s="9"/>
      <c r="CA144" s="19"/>
      <c r="CB144" s="78"/>
      <c r="CC144" s="78"/>
      <c r="CD144" s="78"/>
      <c r="CE144" s="78"/>
      <c r="CF144" s="78"/>
      <c r="CG144" s="78"/>
      <c r="CH144" s="78"/>
      <c r="CI144" s="78"/>
      <c r="CJ144" s="78"/>
      <c r="CK144" s="78"/>
      <c r="CL144" s="78"/>
      <c r="CM144" s="78"/>
      <c r="CN144" s="78"/>
      <c r="CO144" s="79"/>
      <c r="CP144" s="79"/>
      <c r="CQ144" s="79"/>
      <c r="CR144" s="79"/>
      <c r="CS144" s="79"/>
      <c r="CT144" s="79"/>
      <c r="CU144" s="79"/>
      <c r="CV144" s="79"/>
      <c r="CW144" s="79"/>
      <c r="CX144" s="79"/>
      <c r="CY144" s="79"/>
      <c r="CZ144" s="79"/>
      <c r="DA144" s="79"/>
      <c r="DB144" s="9"/>
      <c r="DC144" s="9"/>
      <c r="DD144" s="19"/>
      <c r="DE144" s="26"/>
    </row>
    <row r="145" spans="1:109" s="10" customFormat="1" ht="9" customHeight="1">
      <c r="B145" s="11"/>
      <c r="C145" s="28"/>
      <c r="D145" s="28"/>
      <c r="E145" s="28"/>
      <c r="F145" s="29"/>
      <c r="G145" s="29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2"/>
      <c r="AH145" s="80" t="s">
        <v>21</v>
      </c>
      <c r="AI145" s="81"/>
      <c r="AJ145" s="81"/>
      <c r="AK145" s="81"/>
      <c r="AL145" s="81"/>
      <c r="AM145" s="81"/>
      <c r="AN145" s="81"/>
      <c r="AO145" s="81"/>
      <c r="AP145" s="81"/>
      <c r="AQ145" s="84">
        <v>35000000</v>
      </c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163" t="s">
        <v>22</v>
      </c>
      <c r="BE145" s="164"/>
      <c r="BF145" s="164"/>
      <c r="BG145" s="164"/>
      <c r="BH145" s="164"/>
      <c r="BI145" s="164"/>
      <c r="BJ145" s="164"/>
      <c r="BK145" s="164"/>
      <c r="BL145" s="164"/>
      <c r="BM145" s="143">
        <v>38500000</v>
      </c>
      <c r="BN145" s="144"/>
      <c r="BO145" s="144"/>
      <c r="BP145" s="144"/>
      <c r="BQ145" s="144"/>
      <c r="BR145" s="144"/>
      <c r="BS145" s="144"/>
      <c r="BT145" s="144"/>
      <c r="BU145" s="144"/>
      <c r="BV145" s="144"/>
      <c r="BW145" s="144"/>
      <c r="BX145" s="144"/>
      <c r="BY145" s="145"/>
      <c r="BZ145" s="9"/>
      <c r="CA145" s="19"/>
      <c r="CB145" s="77" t="s">
        <v>25</v>
      </c>
      <c r="CC145" s="78"/>
      <c r="CD145" s="78"/>
      <c r="CE145" s="78"/>
      <c r="CF145" s="78"/>
      <c r="CG145" s="78"/>
      <c r="CH145" s="78"/>
      <c r="CI145" s="78"/>
      <c r="CJ145" s="78"/>
      <c r="CK145" s="78"/>
      <c r="CL145" s="78"/>
      <c r="CM145" s="78"/>
      <c r="CN145" s="78"/>
      <c r="CO145" s="79">
        <v>5500000</v>
      </c>
      <c r="CP145" s="79"/>
      <c r="CQ145" s="79"/>
      <c r="CR145" s="79"/>
      <c r="CS145" s="79"/>
      <c r="CT145" s="79"/>
      <c r="CU145" s="79"/>
      <c r="CV145" s="79"/>
      <c r="CW145" s="79"/>
      <c r="CX145" s="79"/>
      <c r="CY145" s="79"/>
      <c r="CZ145" s="79"/>
      <c r="DA145" s="79"/>
      <c r="DB145" s="9"/>
      <c r="DC145" s="9"/>
      <c r="DD145" s="30"/>
      <c r="DE145" s="24"/>
    </row>
    <row r="146" spans="1:109" s="10" customFormat="1" ht="9" customHeight="1">
      <c r="B146" s="9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22"/>
      <c r="AH146" s="82"/>
      <c r="AI146" s="83"/>
      <c r="AJ146" s="83"/>
      <c r="AK146" s="83"/>
      <c r="AL146" s="83"/>
      <c r="AM146" s="83"/>
      <c r="AN146" s="83"/>
      <c r="AO146" s="83"/>
      <c r="AP146" s="83"/>
      <c r="AQ146" s="85"/>
      <c r="AR146" s="85"/>
      <c r="AS146" s="85"/>
      <c r="AT146" s="85"/>
      <c r="AU146" s="85"/>
      <c r="AV146" s="85"/>
      <c r="AW146" s="85"/>
      <c r="AX146" s="85"/>
      <c r="AY146" s="85"/>
      <c r="AZ146" s="85"/>
      <c r="BA146" s="85"/>
      <c r="BB146" s="85"/>
      <c r="BC146" s="85"/>
      <c r="BD146" s="164"/>
      <c r="BE146" s="164"/>
      <c r="BF146" s="164"/>
      <c r="BG146" s="164"/>
      <c r="BH146" s="164"/>
      <c r="BI146" s="164"/>
      <c r="BJ146" s="164"/>
      <c r="BK146" s="164"/>
      <c r="BL146" s="164"/>
      <c r="BM146" s="146"/>
      <c r="BN146" s="147"/>
      <c r="BO146" s="147"/>
      <c r="BP146" s="147"/>
      <c r="BQ146" s="147"/>
      <c r="BR146" s="147"/>
      <c r="BS146" s="147"/>
      <c r="BT146" s="147"/>
      <c r="BU146" s="147"/>
      <c r="BV146" s="147"/>
      <c r="BW146" s="147"/>
      <c r="BX146" s="147"/>
      <c r="BY146" s="148"/>
      <c r="BZ146" s="9"/>
      <c r="CA146" s="19"/>
      <c r="CB146" s="78"/>
      <c r="CC146" s="78"/>
      <c r="CD146" s="78"/>
      <c r="CE146" s="78"/>
      <c r="CF146" s="78"/>
      <c r="CG146" s="78"/>
      <c r="CH146" s="78"/>
      <c r="CI146" s="78"/>
      <c r="CJ146" s="78"/>
      <c r="CK146" s="78"/>
      <c r="CL146" s="78"/>
      <c r="CM146" s="78"/>
      <c r="CN146" s="78"/>
      <c r="CO146" s="79"/>
      <c r="CP146" s="79"/>
      <c r="CQ146" s="79"/>
      <c r="CR146" s="79"/>
      <c r="CS146" s="79"/>
      <c r="CT146" s="79"/>
      <c r="CU146" s="79"/>
      <c r="CV146" s="79"/>
      <c r="CW146" s="79"/>
      <c r="CX146" s="79"/>
      <c r="CY146" s="79"/>
      <c r="CZ146" s="79"/>
      <c r="DA146" s="79"/>
      <c r="DB146" s="9"/>
      <c r="DC146" s="9"/>
      <c r="DD146" s="30"/>
      <c r="DE146" s="24"/>
    </row>
    <row r="147" spans="1:109" s="10" customFormat="1" ht="9" customHeight="1">
      <c r="B147" s="9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9"/>
      <c r="AH147" s="169" t="s">
        <v>16</v>
      </c>
      <c r="AI147" s="169"/>
      <c r="AJ147" s="169"/>
      <c r="AK147" s="169"/>
      <c r="AL147" s="169"/>
      <c r="AM147" s="169"/>
      <c r="AN147" s="169"/>
      <c r="AO147" s="169"/>
      <c r="AP147" s="169"/>
      <c r="AQ147" s="156">
        <v>3500000</v>
      </c>
      <c r="AR147" s="156"/>
      <c r="AS147" s="156"/>
      <c r="AT147" s="156"/>
      <c r="AU147" s="156"/>
      <c r="AV147" s="156"/>
      <c r="AW147" s="156"/>
      <c r="AX147" s="156"/>
      <c r="AY147" s="156"/>
      <c r="AZ147" s="156"/>
      <c r="BA147" s="156"/>
      <c r="BB147" s="156"/>
      <c r="BC147" s="156"/>
      <c r="BD147" s="164"/>
      <c r="BE147" s="164"/>
      <c r="BF147" s="164"/>
      <c r="BG147" s="164"/>
      <c r="BH147" s="164"/>
      <c r="BI147" s="164"/>
      <c r="BJ147" s="164"/>
      <c r="BK147" s="164"/>
      <c r="BL147" s="164"/>
      <c r="BM147" s="146"/>
      <c r="BN147" s="147"/>
      <c r="BO147" s="147"/>
      <c r="BP147" s="147"/>
      <c r="BQ147" s="147"/>
      <c r="BR147" s="147"/>
      <c r="BS147" s="147"/>
      <c r="BT147" s="147"/>
      <c r="BU147" s="147"/>
      <c r="BV147" s="147"/>
      <c r="BW147" s="147"/>
      <c r="BX147" s="147"/>
      <c r="BY147" s="148"/>
      <c r="BZ147" s="9"/>
      <c r="CA147" s="19"/>
      <c r="CB147" s="78"/>
      <c r="CC147" s="78"/>
      <c r="CD147" s="78"/>
      <c r="CE147" s="78"/>
      <c r="CF147" s="78"/>
      <c r="CG147" s="78"/>
      <c r="CH147" s="78"/>
      <c r="CI147" s="78"/>
      <c r="CJ147" s="78"/>
      <c r="CK147" s="78"/>
      <c r="CL147" s="78"/>
      <c r="CM147" s="78"/>
      <c r="CN147" s="78"/>
      <c r="CO147" s="79"/>
      <c r="CP147" s="79"/>
      <c r="CQ147" s="79"/>
      <c r="CR147" s="79"/>
      <c r="CS147" s="79"/>
      <c r="CT147" s="79"/>
      <c r="CU147" s="79"/>
      <c r="CV147" s="79"/>
      <c r="CW147" s="79"/>
      <c r="CX147" s="79"/>
      <c r="CY147" s="79"/>
      <c r="CZ147" s="79"/>
      <c r="DA147" s="79"/>
      <c r="DB147" s="9"/>
      <c r="DC147" s="9"/>
      <c r="DD147" s="30"/>
      <c r="DE147" s="24"/>
    </row>
    <row r="148" spans="1:109" s="10" customFormat="1" ht="9" customHeight="1">
      <c r="B148" s="9"/>
      <c r="C148" s="76" t="s">
        <v>37</v>
      </c>
      <c r="D148" s="76"/>
      <c r="E148" s="76"/>
      <c r="F148" s="76"/>
      <c r="G148" s="76"/>
      <c r="H148" s="76"/>
      <c r="I148" s="76"/>
      <c r="J148" s="76"/>
      <c r="K148" s="76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31"/>
      <c r="AD148" s="31"/>
      <c r="AE148" s="31"/>
      <c r="AF148" s="31"/>
      <c r="AG148" s="9"/>
      <c r="AH148" s="164"/>
      <c r="AI148" s="164"/>
      <c r="AJ148" s="164"/>
      <c r="AK148" s="164"/>
      <c r="AL148" s="164"/>
      <c r="AM148" s="164"/>
      <c r="AN148" s="164"/>
      <c r="AO148" s="164"/>
      <c r="AP148" s="16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164"/>
      <c r="BE148" s="164"/>
      <c r="BF148" s="164"/>
      <c r="BG148" s="164"/>
      <c r="BH148" s="164"/>
      <c r="BI148" s="164"/>
      <c r="BJ148" s="164"/>
      <c r="BK148" s="164"/>
      <c r="BL148" s="164"/>
      <c r="BM148" s="149"/>
      <c r="BN148" s="150"/>
      <c r="BO148" s="150"/>
      <c r="BP148" s="150"/>
      <c r="BQ148" s="150"/>
      <c r="BR148" s="150"/>
      <c r="BS148" s="150"/>
      <c r="BT148" s="150"/>
      <c r="BU148" s="150"/>
      <c r="BV148" s="150"/>
      <c r="BW148" s="150"/>
      <c r="BX148" s="150"/>
      <c r="BY148" s="151"/>
      <c r="BZ148" s="9"/>
      <c r="CA148" s="19"/>
      <c r="CB148" s="78"/>
      <c r="CC148" s="78"/>
      <c r="CD148" s="78"/>
      <c r="CE148" s="78"/>
      <c r="CF148" s="78"/>
      <c r="CG148" s="78"/>
      <c r="CH148" s="78"/>
      <c r="CI148" s="78"/>
      <c r="CJ148" s="78"/>
      <c r="CK148" s="78"/>
      <c r="CL148" s="78"/>
      <c r="CM148" s="78"/>
      <c r="CN148" s="78"/>
      <c r="CO148" s="79"/>
      <c r="CP148" s="79"/>
      <c r="CQ148" s="79"/>
      <c r="CR148" s="79"/>
      <c r="CS148" s="79"/>
      <c r="CT148" s="79"/>
      <c r="CU148" s="79"/>
      <c r="CV148" s="79"/>
      <c r="CW148" s="79"/>
      <c r="CX148" s="79"/>
      <c r="CY148" s="79"/>
      <c r="CZ148" s="79"/>
      <c r="DA148" s="79"/>
      <c r="DB148" s="9"/>
      <c r="DC148" s="9"/>
      <c r="DD148" s="20"/>
      <c r="DE148" s="24"/>
    </row>
    <row r="149" spans="1:109" s="10" customFormat="1" ht="9" customHeight="1">
      <c r="B149" s="9"/>
      <c r="C149" s="76"/>
      <c r="D149" s="76"/>
      <c r="E149" s="76"/>
      <c r="F149" s="76"/>
      <c r="G149" s="76"/>
      <c r="H149" s="76"/>
      <c r="I149" s="76"/>
      <c r="J149" s="76"/>
      <c r="K149" s="76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31"/>
      <c r="AD149" s="31"/>
      <c r="AE149" s="31"/>
      <c r="AF149" s="31"/>
      <c r="AG149" s="9"/>
      <c r="AH149" s="170" t="s">
        <v>14</v>
      </c>
      <c r="AI149" s="170"/>
      <c r="AJ149" s="170"/>
      <c r="AK149" s="170"/>
      <c r="AL149" s="170"/>
      <c r="AM149" s="170"/>
      <c r="AN149" s="170"/>
      <c r="AO149" s="170"/>
      <c r="AP149" s="170"/>
      <c r="AQ149" s="165" t="s">
        <v>15</v>
      </c>
      <c r="AR149" s="166"/>
      <c r="AS149" s="166"/>
      <c r="AT149" s="166"/>
      <c r="AU149" s="166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3"/>
      <c r="BI149" s="165"/>
      <c r="BJ149" s="166"/>
      <c r="BK149" s="166"/>
      <c r="BL149" s="166"/>
      <c r="BM149" s="166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3"/>
      <c r="BZ149" s="9"/>
      <c r="CA149" s="19"/>
      <c r="CB149" s="78" t="s">
        <v>26</v>
      </c>
      <c r="CC149" s="78"/>
      <c r="CD149" s="78"/>
      <c r="CE149" s="78"/>
      <c r="CF149" s="78"/>
      <c r="CG149" s="78"/>
      <c r="CH149" s="78"/>
      <c r="CI149" s="78"/>
      <c r="CJ149" s="78"/>
      <c r="CK149" s="78"/>
      <c r="CL149" s="78"/>
      <c r="CM149" s="78"/>
      <c r="CN149" s="78"/>
      <c r="CO149" s="79">
        <v>500000</v>
      </c>
      <c r="CP149" s="79"/>
      <c r="CQ149" s="79"/>
      <c r="CR149" s="79"/>
      <c r="CS149" s="79"/>
      <c r="CT149" s="79"/>
      <c r="CU149" s="79"/>
      <c r="CV149" s="79"/>
      <c r="CW149" s="79"/>
      <c r="CX149" s="79"/>
      <c r="CY149" s="79"/>
      <c r="CZ149" s="79"/>
      <c r="DA149" s="79"/>
      <c r="DB149" s="9"/>
      <c r="DC149" s="9"/>
      <c r="DD149" s="20"/>
      <c r="DE149" s="24"/>
    </row>
    <row r="150" spans="1:109" ht="9" customHeight="1">
      <c r="B150" s="9"/>
      <c r="C150" s="107" t="s">
        <v>142</v>
      </c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 t="s">
        <v>144</v>
      </c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31"/>
      <c r="AD150" s="31"/>
      <c r="AE150" s="31"/>
      <c r="AF150" s="31"/>
      <c r="AG150" s="9"/>
      <c r="AH150" s="170"/>
      <c r="AI150" s="170"/>
      <c r="AJ150" s="170"/>
      <c r="AK150" s="170"/>
      <c r="AL150" s="170"/>
      <c r="AM150" s="170"/>
      <c r="AN150" s="170"/>
      <c r="AO150" s="170"/>
      <c r="AP150" s="170"/>
      <c r="AQ150" s="167"/>
      <c r="AR150" s="121"/>
      <c r="AS150" s="121"/>
      <c r="AT150" s="121"/>
      <c r="AU150" s="121"/>
      <c r="AV150" s="9"/>
      <c r="AW150" s="9"/>
      <c r="AX150" s="9"/>
      <c r="AY150" s="9"/>
      <c r="AZ150" s="9"/>
      <c r="BA150" s="9"/>
      <c r="BD150" s="159">
        <v>1</v>
      </c>
      <c r="BE150" s="159"/>
      <c r="BF150" s="159"/>
      <c r="BG150" s="159"/>
      <c r="BH150" s="160"/>
      <c r="BI150" s="167"/>
      <c r="BJ150" s="121"/>
      <c r="BK150" s="121"/>
      <c r="BL150" s="121"/>
      <c r="BM150" s="121"/>
      <c r="BN150" s="171"/>
      <c r="BO150" s="171"/>
      <c r="BP150" s="171"/>
      <c r="BQ150" s="173"/>
      <c r="BR150" s="173"/>
      <c r="BS150" s="173"/>
      <c r="BT150" s="173"/>
      <c r="BU150" s="159"/>
      <c r="BV150" s="159"/>
      <c r="BW150" s="159"/>
      <c r="BX150" s="159"/>
      <c r="BY150" s="160"/>
      <c r="BZ150" s="9"/>
      <c r="CA150" s="19"/>
      <c r="CB150" s="78"/>
      <c r="CC150" s="78"/>
      <c r="CD150" s="78"/>
      <c r="CE150" s="78"/>
      <c r="CF150" s="78"/>
      <c r="CG150" s="78"/>
      <c r="CH150" s="78"/>
      <c r="CI150" s="78"/>
      <c r="CJ150" s="78"/>
      <c r="CK150" s="78"/>
      <c r="CL150" s="78"/>
      <c r="CM150" s="78"/>
      <c r="CN150" s="78"/>
      <c r="CO150" s="79"/>
      <c r="CP150" s="79"/>
      <c r="CQ150" s="79"/>
      <c r="CR150" s="79"/>
      <c r="CS150" s="79"/>
      <c r="CT150" s="79"/>
      <c r="CU150" s="79"/>
      <c r="CV150" s="79"/>
      <c r="CW150" s="79"/>
      <c r="CX150" s="79"/>
      <c r="CY150" s="79"/>
      <c r="CZ150" s="79"/>
      <c r="DA150" s="79"/>
      <c r="DB150" s="9"/>
      <c r="DC150" s="9"/>
      <c r="DD150" s="20"/>
      <c r="DE150" s="24"/>
    </row>
    <row r="151" spans="1:109" ht="9" customHeight="1">
      <c r="B151" s="9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31"/>
      <c r="AD151" s="31"/>
      <c r="AE151" s="31"/>
      <c r="AF151" s="31"/>
      <c r="AG151" s="9"/>
      <c r="AH151" s="170"/>
      <c r="AI151" s="170"/>
      <c r="AJ151" s="170"/>
      <c r="AK151" s="170"/>
      <c r="AL151" s="170"/>
      <c r="AM151" s="170"/>
      <c r="AN151" s="170"/>
      <c r="AO151" s="170"/>
      <c r="AP151" s="170"/>
      <c r="AQ151" s="34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6"/>
      <c r="BC151" s="37"/>
      <c r="BD151" s="161"/>
      <c r="BE151" s="161"/>
      <c r="BF151" s="161"/>
      <c r="BG151" s="161"/>
      <c r="BH151" s="162"/>
      <c r="BI151" s="34"/>
      <c r="BJ151" s="35"/>
      <c r="BK151" s="35"/>
      <c r="BL151" s="35"/>
      <c r="BM151" s="35"/>
      <c r="BN151" s="172"/>
      <c r="BO151" s="172"/>
      <c r="BP151" s="172"/>
      <c r="BQ151" s="94"/>
      <c r="BR151" s="94"/>
      <c r="BS151" s="94"/>
      <c r="BT151" s="94"/>
      <c r="BU151" s="161"/>
      <c r="BV151" s="161"/>
      <c r="BW151" s="161"/>
      <c r="BX151" s="161"/>
      <c r="BY151" s="162"/>
      <c r="BZ151" s="9"/>
      <c r="CA151" s="19"/>
      <c r="CB151" s="78" t="s">
        <v>29</v>
      </c>
      <c r="CC151" s="78"/>
      <c r="CD151" s="78"/>
      <c r="CE151" s="78"/>
      <c r="CF151" s="78"/>
      <c r="CG151" s="78"/>
      <c r="CH151" s="78"/>
      <c r="CI151" s="78"/>
      <c r="CJ151" s="78"/>
      <c r="CK151" s="78"/>
      <c r="CL151" s="78"/>
      <c r="CM151" s="78"/>
      <c r="CN151" s="78"/>
      <c r="CO151" s="79">
        <v>5500000</v>
      </c>
      <c r="CP151" s="79"/>
      <c r="CQ151" s="79"/>
      <c r="CR151" s="79"/>
      <c r="CS151" s="79"/>
      <c r="CT151" s="79"/>
      <c r="CU151" s="79"/>
      <c r="CV151" s="79"/>
      <c r="CW151" s="79"/>
      <c r="CX151" s="79"/>
      <c r="CY151" s="79"/>
      <c r="CZ151" s="79"/>
      <c r="DA151" s="79"/>
      <c r="DB151" s="9"/>
      <c r="DC151" s="9"/>
      <c r="DD151" s="20"/>
      <c r="DE151" s="24"/>
    </row>
    <row r="152" spans="1:109" ht="9" customHeight="1">
      <c r="A152" s="6"/>
      <c r="B152" s="7"/>
      <c r="C152" s="107" t="s">
        <v>7</v>
      </c>
      <c r="D152" s="107"/>
      <c r="E152" s="107"/>
      <c r="F152" s="107"/>
      <c r="G152" s="107"/>
      <c r="H152" s="107"/>
      <c r="I152" s="107"/>
      <c r="J152" s="107" t="s">
        <v>162</v>
      </c>
      <c r="K152" s="107"/>
      <c r="L152" s="107"/>
      <c r="M152" s="107"/>
      <c r="N152" s="107" t="s">
        <v>6</v>
      </c>
      <c r="O152" s="107"/>
      <c r="P152" s="107"/>
      <c r="Q152" s="107"/>
      <c r="R152" s="107"/>
      <c r="S152" s="107"/>
      <c r="T152" s="107">
        <v>123456</v>
      </c>
      <c r="U152" s="107"/>
      <c r="V152" s="107"/>
      <c r="W152" s="107"/>
      <c r="X152" s="107"/>
      <c r="Y152" s="107"/>
      <c r="Z152" s="107"/>
      <c r="AA152" s="107"/>
      <c r="AB152" s="107"/>
      <c r="AC152" s="7"/>
      <c r="AD152" s="7"/>
      <c r="AE152" s="7"/>
      <c r="AF152" s="7"/>
      <c r="AG152" s="7"/>
      <c r="AH152" s="38"/>
      <c r="AI152" s="38"/>
      <c r="AJ152" s="38"/>
      <c r="AK152" s="38"/>
      <c r="AL152" s="38"/>
      <c r="AM152" s="38"/>
      <c r="AN152" s="38"/>
      <c r="AO152" s="38"/>
      <c r="AP152" s="38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22"/>
      <c r="BD152" s="22"/>
      <c r="BE152" s="22"/>
      <c r="BF152" s="22"/>
      <c r="BG152" s="22"/>
      <c r="BH152" s="22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9"/>
      <c r="CA152" s="19"/>
      <c r="CB152" s="78"/>
      <c r="CC152" s="78"/>
      <c r="CD152" s="78"/>
      <c r="CE152" s="78"/>
      <c r="CF152" s="78"/>
      <c r="CG152" s="78"/>
      <c r="CH152" s="78"/>
      <c r="CI152" s="78"/>
      <c r="CJ152" s="78"/>
      <c r="CK152" s="78"/>
      <c r="CL152" s="78"/>
      <c r="CM152" s="78"/>
      <c r="CN152" s="78"/>
      <c r="CO152" s="79"/>
      <c r="CP152" s="79"/>
      <c r="CQ152" s="79"/>
      <c r="CR152" s="79"/>
      <c r="CS152" s="79"/>
      <c r="CT152" s="79"/>
      <c r="CU152" s="79"/>
      <c r="CV152" s="79"/>
      <c r="CW152" s="79"/>
      <c r="CX152" s="79"/>
      <c r="CY152" s="79"/>
      <c r="CZ152" s="79"/>
      <c r="DA152" s="79"/>
      <c r="DB152" s="9"/>
      <c r="DC152" s="9"/>
      <c r="DD152" s="20"/>
      <c r="DE152" s="20"/>
    </row>
    <row r="153" spans="1:109" ht="9" customHeight="1">
      <c r="B153" s="7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9"/>
      <c r="AD153" s="9"/>
      <c r="AE153" s="9"/>
      <c r="AF153" s="9"/>
      <c r="AG153" s="9"/>
      <c r="AH153" s="174" t="s">
        <v>60</v>
      </c>
      <c r="AI153" s="175"/>
      <c r="AJ153" s="175"/>
      <c r="AK153" s="175"/>
      <c r="AL153" s="175"/>
      <c r="AM153" s="175"/>
      <c r="AN153" s="175"/>
      <c r="AO153" s="175"/>
      <c r="AP153" s="175"/>
      <c r="AQ153" s="175"/>
      <c r="AR153" s="175"/>
      <c r="AS153" s="175"/>
      <c r="AT153" s="175"/>
      <c r="AU153" s="175"/>
      <c r="AV153" s="175"/>
      <c r="AW153" s="175"/>
      <c r="AX153" s="175"/>
      <c r="AY153" s="175"/>
      <c r="AZ153" s="175"/>
      <c r="BA153" s="175"/>
      <c r="BB153" s="175"/>
      <c r="BC153" s="175"/>
      <c r="BD153" s="40"/>
      <c r="BE153" s="40"/>
      <c r="BF153" s="40"/>
      <c r="BG153" s="40"/>
      <c r="BH153" s="40"/>
      <c r="BI153" s="32"/>
      <c r="BJ153" s="32"/>
      <c r="BK153" s="32"/>
      <c r="BL153" s="32"/>
      <c r="BM153" s="32"/>
      <c r="BN153" s="32"/>
      <c r="BO153" s="32"/>
      <c r="BP153" s="32"/>
      <c r="BQ153" s="32"/>
      <c r="BR153" s="40"/>
      <c r="BS153" s="40"/>
      <c r="BT153" s="40"/>
      <c r="BU153" s="40"/>
      <c r="BV153" s="40"/>
      <c r="BW153" s="40"/>
      <c r="BX153" s="32"/>
      <c r="BY153" s="33"/>
      <c r="BZ153" s="9"/>
      <c r="CA153" s="9"/>
      <c r="CB153" s="78"/>
      <c r="CC153" s="78"/>
      <c r="CD153" s="78"/>
      <c r="CE153" s="78"/>
      <c r="CF153" s="78"/>
      <c r="CG153" s="78"/>
      <c r="CH153" s="78"/>
      <c r="CI153" s="78"/>
      <c r="CJ153" s="78"/>
      <c r="CK153" s="78"/>
      <c r="CL153" s="78"/>
      <c r="CM153" s="78"/>
      <c r="CN153" s="78"/>
      <c r="CO153" s="79"/>
      <c r="CP153" s="79"/>
      <c r="CQ153" s="79"/>
      <c r="CR153" s="79"/>
      <c r="CS153" s="79"/>
      <c r="CT153" s="79"/>
      <c r="CU153" s="79"/>
      <c r="CV153" s="79"/>
      <c r="CW153" s="79"/>
      <c r="CX153" s="79"/>
      <c r="CY153" s="79"/>
      <c r="CZ153" s="79"/>
      <c r="DA153" s="79"/>
      <c r="DB153" s="9"/>
      <c r="DC153" s="9"/>
      <c r="DD153" s="20"/>
      <c r="DE153" s="20"/>
    </row>
    <row r="154" spans="1:109" s="10" customFormat="1" ht="9" customHeight="1">
      <c r="B154" s="11"/>
      <c r="C154" s="107" t="s">
        <v>38</v>
      </c>
      <c r="D154" s="107"/>
      <c r="E154" s="107"/>
      <c r="F154" s="107"/>
      <c r="G154" s="107"/>
      <c r="H154" s="107"/>
      <c r="I154" s="107"/>
      <c r="J154" s="107" t="s">
        <v>146</v>
      </c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9"/>
      <c r="AD154" s="9"/>
      <c r="AE154" s="9"/>
      <c r="AF154" s="9"/>
      <c r="AG154" s="9"/>
      <c r="AH154" s="176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7"/>
      <c r="AU154" s="177"/>
      <c r="AV154" s="177"/>
      <c r="AW154" s="177"/>
      <c r="AX154" s="177"/>
      <c r="AY154" s="177"/>
      <c r="AZ154" s="177"/>
      <c r="BA154" s="177"/>
      <c r="BB154" s="177"/>
      <c r="BC154" s="177"/>
      <c r="BI154" s="7"/>
      <c r="BJ154" s="7"/>
      <c r="BK154" s="7"/>
      <c r="BL154" s="7"/>
      <c r="BM154" s="7"/>
      <c r="BN154" s="7"/>
      <c r="BO154" s="9"/>
      <c r="BP154" s="9"/>
      <c r="BQ154" s="9"/>
      <c r="BX154" s="9"/>
      <c r="BY154" s="41"/>
      <c r="BZ154" s="9"/>
      <c r="CA154" s="9"/>
      <c r="CB154" s="78"/>
      <c r="CC154" s="78"/>
      <c r="CD154" s="78"/>
      <c r="CE154" s="78"/>
      <c r="CF154" s="78"/>
      <c r="CG154" s="78"/>
      <c r="CH154" s="78"/>
      <c r="CI154" s="78"/>
      <c r="CJ154" s="78"/>
      <c r="CK154" s="78"/>
      <c r="CL154" s="78"/>
      <c r="CM154" s="78"/>
      <c r="CN154" s="78"/>
      <c r="CO154" s="79"/>
      <c r="CP154" s="79"/>
      <c r="CQ154" s="79"/>
      <c r="CR154" s="79"/>
      <c r="CS154" s="79"/>
      <c r="CT154" s="79"/>
      <c r="CU154" s="79"/>
      <c r="CV154" s="79"/>
      <c r="CW154" s="79"/>
      <c r="CX154" s="79"/>
      <c r="CY154" s="79"/>
      <c r="CZ154" s="79"/>
      <c r="DA154" s="79"/>
      <c r="DB154" s="9"/>
      <c r="DC154" s="9"/>
      <c r="DD154" s="20"/>
      <c r="DE154" s="20"/>
    </row>
    <row r="155" spans="1:109" s="10" customFormat="1" ht="18" customHeight="1">
      <c r="B155" s="9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9"/>
      <c r="AD155" s="9"/>
      <c r="AE155" s="9"/>
      <c r="AF155" s="9"/>
      <c r="AG155" s="9"/>
      <c r="AH155" s="178" t="s">
        <v>172</v>
      </c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79"/>
      <c r="AU155" s="179"/>
      <c r="AV155" s="179"/>
      <c r="AW155" s="179"/>
      <c r="AX155" s="179"/>
      <c r="AY155" s="179"/>
      <c r="AZ155" s="179"/>
      <c r="BA155" s="179"/>
      <c r="BB155" s="179"/>
      <c r="BC155" s="179"/>
      <c r="BD155" s="179"/>
      <c r="BE155" s="179"/>
      <c r="BF155" s="179"/>
      <c r="BG155" s="179"/>
      <c r="BH155" s="179"/>
      <c r="BI155" s="179"/>
      <c r="BJ155" s="179"/>
      <c r="BK155" s="42"/>
      <c r="BL155" s="168" t="s">
        <v>165</v>
      </c>
      <c r="BM155" s="168"/>
      <c r="BN155" s="168"/>
      <c r="BO155" s="168"/>
      <c r="BP155" s="168"/>
      <c r="BQ155" s="168"/>
      <c r="BR155" s="168"/>
      <c r="BS155" s="168"/>
      <c r="BT155" s="168"/>
      <c r="BU155" s="168"/>
      <c r="BV155" s="168"/>
      <c r="BW155" s="168"/>
      <c r="BX155" s="168"/>
      <c r="BY155" s="184"/>
      <c r="BZ155" s="9"/>
      <c r="CA155" s="9"/>
      <c r="CB155" s="78"/>
      <c r="CC155" s="78"/>
      <c r="CD155" s="78"/>
      <c r="CE155" s="78"/>
      <c r="CF155" s="78"/>
      <c r="CG155" s="78"/>
      <c r="CH155" s="78"/>
      <c r="CI155" s="78"/>
      <c r="CJ155" s="78"/>
      <c r="CK155" s="78"/>
      <c r="CL155" s="78"/>
      <c r="CM155" s="78"/>
      <c r="CN155" s="78"/>
      <c r="CO155" s="79"/>
      <c r="CP155" s="79"/>
      <c r="CQ155" s="79"/>
      <c r="CR155" s="79"/>
      <c r="CS155" s="79"/>
      <c r="CT155" s="79"/>
      <c r="CU155" s="79"/>
      <c r="CV155" s="79"/>
      <c r="CW155" s="79"/>
      <c r="CX155" s="79"/>
      <c r="CY155" s="79"/>
      <c r="CZ155" s="79"/>
      <c r="DA155" s="79"/>
      <c r="DB155" s="9"/>
      <c r="DC155" s="9"/>
      <c r="DD155" s="19"/>
      <c r="DE155" s="19"/>
    </row>
    <row r="156" spans="1:109" s="10" customFormat="1" ht="18" customHeight="1">
      <c r="B156" s="9"/>
      <c r="C156" s="11"/>
      <c r="D156" s="11"/>
      <c r="E156" s="11"/>
      <c r="F156" s="11"/>
      <c r="G156" s="11"/>
      <c r="H156" s="11"/>
      <c r="I156" s="11"/>
      <c r="J156" s="11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43"/>
      <c r="BZ156" s="9"/>
      <c r="CA156" s="9"/>
      <c r="CW156" s="44"/>
      <c r="CX156" s="44"/>
      <c r="CY156" s="21"/>
      <c r="CZ156" s="44"/>
      <c r="DA156" s="44"/>
      <c r="DB156" s="9"/>
      <c r="DC156" s="9"/>
      <c r="DD156" s="19"/>
      <c r="DE156" s="19"/>
    </row>
    <row r="157" spans="1:109" s="10" customFormat="1" ht="9" customHeight="1">
      <c r="B157" s="12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DB157" s="9"/>
      <c r="DC157" s="9"/>
      <c r="DD157" s="19"/>
      <c r="DE157" s="19"/>
    </row>
    <row r="158" spans="1:109" s="10" customFormat="1" ht="9" customHeight="1">
      <c r="B158" s="12"/>
      <c r="C158" s="73" t="s">
        <v>95</v>
      </c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45"/>
      <c r="S158" s="45"/>
      <c r="T158" s="45"/>
      <c r="U158" s="45"/>
      <c r="V158" s="45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  <c r="BB158" s="46"/>
      <c r="BC158" s="46"/>
      <c r="BD158" s="46"/>
      <c r="BE158" s="46"/>
      <c r="BF158" s="46"/>
      <c r="BG158" s="46"/>
      <c r="BH158" s="46"/>
      <c r="BI158" s="46"/>
      <c r="BJ158" s="46"/>
      <c r="BK158" s="46"/>
      <c r="BL158" s="46"/>
      <c r="BM158" s="46"/>
      <c r="BN158" s="46"/>
      <c r="BO158" s="46"/>
      <c r="BP158" s="46"/>
      <c r="BQ158" s="46"/>
      <c r="BR158" s="46"/>
      <c r="BS158" s="46"/>
      <c r="BT158" s="46"/>
      <c r="BU158" s="46"/>
      <c r="BV158" s="46"/>
      <c r="BW158" s="46"/>
      <c r="BX158" s="46"/>
      <c r="BY158" s="46"/>
      <c r="BZ158" s="46"/>
      <c r="CA158" s="46"/>
      <c r="CB158" s="47"/>
      <c r="CC158" s="47"/>
      <c r="CD158" s="47"/>
      <c r="CE158" s="47"/>
      <c r="CF158" s="47"/>
      <c r="CG158" s="47"/>
      <c r="CH158" s="47"/>
      <c r="CI158" s="47"/>
      <c r="CJ158" s="47"/>
      <c r="CK158" s="47"/>
      <c r="CL158" s="47"/>
      <c r="CM158" s="47"/>
      <c r="CN158" s="47"/>
      <c r="CO158" s="47"/>
      <c r="CP158" s="47"/>
      <c r="CQ158" s="47"/>
      <c r="CR158" s="47"/>
      <c r="CS158" s="47"/>
      <c r="CT158" s="47"/>
      <c r="CU158" s="47"/>
      <c r="CV158" s="47"/>
      <c r="CW158" s="47"/>
      <c r="CX158" s="47"/>
      <c r="CY158" s="47"/>
      <c r="CZ158" s="47"/>
      <c r="DA158" s="48"/>
      <c r="DB158" s="9"/>
      <c r="DC158" s="9"/>
      <c r="DD158" s="19"/>
      <c r="DE158" s="19"/>
    </row>
    <row r="159" spans="1:109" s="10" customFormat="1" ht="9" customHeight="1">
      <c r="B159" s="12"/>
      <c r="C159" s="75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11"/>
      <c r="S159" s="11"/>
      <c r="T159" s="11"/>
      <c r="U159" s="11"/>
      <c r="V159" s="11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49"/>
      <c r="DB159" s="9"/>
      <c r="DC159" s="9"/>
    </row>
    <row r="160" spans="1:109" s="10" customFormat="1" ht="9" customHeight="1">
      <c r="B160" s="12"/>
      <c r="C160" s="50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49"/>
      <c r="DB160" s="9"/>
      <c r="DC160" s="9"/>
    </row>
    <row r="161" spans="2:107" s="10" customFormat="1" ht="9" customHeight="1">
      <c r="B161" s="12"/>
      <c r="C161" s="50"/>
      <c r="D161" s="66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/>
      <c r="BH161" s="67"/>
      <c r="BI161" s="67"/>
      <c r="BJ161" s="67"/>
      <c r="BK161" s="67"/>
      <c r="BL161" s="67"/>
      <c r="BM161" s="67"/>
      <c r="BN161" s="67"/>
      <c r="BO161" s="67"/>
      <c r="BP161" s="67"/>
      <c r="BQ161" s="67"/>
      <c r="BR161" s="67"/>
      <c r="BS161" s="67"/>
      <c r="BT161" s="67"/>
      <c r="BU161" s="67"/>
      <c r="BV161" s="67"/>
      <c r="BW161" s="67"/>
      <c r="BX161" s="67"/>
      <c r="BY161" s="67"/>
      <c r="BZ161" s="67"/>
      <c r="CA161" s="67"/>
      <c r="CB161" s="67"/>
      <c r="CC161" s="67"/>
      <c r="CD161" s="67"/>
      <c r="CE161" s="67"/>
      <c r="CF161" s="67"/>
      <c r="CG161" s="67"/>
      <c r="CH161" s="67"/>
      <c r="CI161" s="67"/>
      <c r="CJ161" s="67"/>
      <c r="CK161" s="67"/>
      <c r="CL161" s="67"/>
      <c r="CM161" s="67"/>
      <c r="CN161" s="67"/>
      <c r="CO161" s="67"/>
      <c r="CP161" s="67"/>
      <c r="CQ161" s="67"/>
      <c r="CR161" s="67"/>
      <c r="CS161" s="67"/>
      <c r="CT161" s="67"/>
      <c r="CU161" s="67"/>
      <c r="CV161" s="67"/>
      <c r="CW161" s="67"/>
      <c r="CX161" s="67"/>
      <c r="CY161" s="67"/>
      <c r="CZ161" s="9"/>
      <c r="DA161" s="49"/>
      <c r="DB161" s="9"/>
      <c r="DC161" s="9"/>
    </row>
    <row r="162" spans="2:107" s="10" customFormat="1" ht="9" customHeight="1">
      <c r="B162" s="12"/>
      <c r="C162" s="50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/>
      <c r="BH162" s="67"/>
      <c r="BI162" s="67"/>
      <c r="BJ162" s="67"/>
      <c r="BK162" s="67"/>
      <c r="BL162" s="67"/>
      <c r="BM162" s="67"/>
      <c r="BN162" s="67"/>
      <c r="BO162" s="67"/>
      <c r="BP162" s="67"/>
      <c r="BQ162" s="67"/>
      <c r="BR162" s="67"/>
      <c r="BS162" s="67"/>
      <c r="BT162" s="67"/>
      <c r="BU162" s="67"/>
      <c r="BV162" s="67"/>
      <c r="BW162" s="67"/>
      <c r="BX162" s="67"/>
      <c r="BY162" s="67"/>
      <c r="BZ162" s="67"/>
      <c r="CA162" s="67"/>
      <c r="CB162" s="67"/>
      <c r="CC162" s="67"/>
      <c r="CD162" s="67"/>
      <c r="CE162" s="67"/>
      <c r="CF162" s="67"/>
      <c r="CG162" s="67"/>
      <c r="CH162" s="67"/>
      <c r="CI162" s="67"/>
      <c r="CJ162" s="67"/>
      <c r="CK162" s="67"/>
      <c r="CL162" s="67"/>
      <c r="CM162" s="67"/>
      <c r="CN162" s="67"/>
      <c r="CO162" s="67"/>
      <c r="CP162" s="67"/>
      <c r="CQ162" s="67"/>
      <c r="CR162" s="67"/>
      <c r="CS162" s="67"/>
      <c r="CT162" s="67"/>
      <c r="CU162" s="67"/>
      <c r="CV162" s="67"/>
      <c r="CW162" s="67"/>
      <c r="CX162" s="67"/>
      <c r="CY162" s="67"/>
      <c r="CZ162" s="9"/>
      <c r="DA162" s="49"/>
      <c r="DB162" s="9"/>
    </row>
    <row r="163" spans="2:107" s="10" customFormat="1" ht="9" customHeight="1">
      <c r="B163" s="12"/>
      <c r="C163" s="51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  <c r="BI163" s="67"/>
      <c r="BJ163" s="67"/>
      <c r="BK163" s="67"/>
      <c r="BL163" s="67"/>
      <c r="BM163" s="67"/>
      <c r="BN163" s="67"/>
      <c r="BO163" s="67"/>
      <c r="BP163" s="67"/>
      <c r="BQ163" s="67"/>
      <c r="BR163" s="67"/>
      <c r="BS163" s="67"/>
      <c r="BT163" s="67"/>
      <c r="BU163" s="67"/>
      <c r="BV163" s="67"/>
      <c r="BW163" s="67"/>
      <c r="BX163" s="67"/>
      <c r="BY163" s="67"/>
      <c r="BZ163" s="67"/>
      <c r="CA163" s="67"/>
      <c r="CB163" s="67"/>
      <c r="CC163" s="67"/>
      <c r="CD163" s="67"/>
      <c r="CE163" s="67"/>
      <c r="CF163" s="67"/>
      <c r="CG163" s="67"/>
      <c r="CH163" s="67"/>
      <c r="CI163" s="67"/>
      <c r="CJ163" s="67"/>
      <c r="CK163" s="67"/>
      <c r="CL163" s="67"/>
      <c r="CM163" s="67"/>
      <c r="CN163" s="67"/>
      <c r="CO163" s="67"/>
      <c r="CP163" s="67"/>
      <c r="CQ163" s="67"/>
      <c r="CR163" s="67"/>
      <c r="CS163" s="67"/>
      <c r="CT163" s="67"/>
      <c r="CU163" s="67"/>
      <c r="CV163" s="67"/>
      <c r="CW163" s="67"/>
      <c r="CX163" s="67"/>
      <c r="CY163" s="67"/>
      <c r="CZ163" s="9"/>
      <c r="DA163" s="49"/>
      <c r="DB163" s="9"/>
    </row>
    <row r="164" spans="2:107" s="10" customFormat="1" ht="9" customHeight="1">
      <c r="B164" s="9"/>
      <c r="C164" s="50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  <c r="BI164" s="67"/>
      <c r="BJ164" s="67"/>
      <c r="BK164" s="67"/>
      <c r="BL164" s="67"/>
      <c r="BM164" s="67"/>
      <c r="BN164" s="67"/>
      <c r="BO164" s="67"/>
      <c r="BP164" s="67"/>
      <c r="BQ164" s="67"/>
      <c r="BR164" s="67"/>
      <c r="BS164" s="67"/>
      <c r="BT164" s="67"/>
      <c r="BU164" s="67"/>
      <c r="BV164" s="67"/>
      <c r="BW164" s="67"/>
      <c r="BX164" s="67"/>
      <c r="BY164" s="67"/>
      <c r="BZ164" s="67"/>
      <c r="CA164" s="67"/>
      <c r="CB164" s="67"/>
      <c r="CC164" s="67"/>
      <c r="CD164" s="67"/>
      <c r="CE164" s="67"/>
      <c r="CF164" s="67"/>
      <c r="CG164" s="67"/>
      <c r="CH164" s="67"/>
      <c r="CI164" s="67"/>
      <c r="CJ164" s="67"/>
      <c r="CK164" s="67"/>
      <c r="CL164" s="67"/>
      <c r="CM164" s="67"/>
      <c r="CN164" s="67"/>
      <c r="CO164" s="67"/>
      <c r="CP164" s="67"/>
      <c r="CU164" s="189" t="s">
        <v>165</v>
      </c>
      <c r="CV164" s="189"/>
      <c r="CW164" s="189"/>
      <c r="CX164" s="191" t="s">
        <v>165</v>
      </c>
      <c r="CY164" s="185" t="s">
        <v>165</v>
      </c>
      <c r="CZ164" s="185"/>
      <c r="DA164" s="186"/>
      <c r="DB164" s="9"/>
    </row>
    <row r="165" spans="2:107" s="10" customFormat="1" ht="9" customHeight="1">
      <c r="B165" s="9"/>
      <c r="C165" s="52"/>
      <c r="D165" s="53"/>
      <c r="E165" s="53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5"/>
      <c r="AE165" s="55"/>
      <c r="AF165" s="55"/>
      <c r="AG165" s="55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  <c r="BI165" s="56"/>
      <c r="BJ165" s="56"/>
      <c r="BK165" s="56"/>
      <c r="BL165" s="56"/>
      <c r="BM165" s="56"/>
      <c r="BN165" s="56"/>
      <c r="BO165" s="56"/>
      <c r="BP165" s="56"/>
      <c r="BQ165" s="56"/>
      <c r="BR165" s="56"/>
      <c r="BS165" s="54"/>
      <c r="BT165" s="54"/>
      <c r="BU165" s="54"/>
      <c r="BV165" s="54"/>
      <c r="BW165" s="54"/>
      <c r="BX165" s="54"/>
      <c r="BY165" s="54"/>
      <c r="BZ165" s="54"/>
      <c r="CA165" s="54"/>
      <c r="CB165" s="54"/>
      <c r="CC165" s="54"/>
      <c r="CD165" s="54"/>
      <c r="CE165" s="54"/>
      <c r="CF165" s="54"/>
      <c r="CG165" s="54"/>
      <c r="CH165" s="54"/>
      <c r="CI165" s="54"/>
      <c r="CJ165" s="54"/>
      <c r="CK165" s="54"/>
      <c r="CL165" s="54"/>
      <c r="CM165" s="54"/>
      <c r="CN165" s="54"/>
      <c r="CO165" s="54"/>
      <c r="CP165" s="54"/>
      <c r="CQ165" s="54"/>
      <c r="CR165" s="54"/>
      <c r="CS165" s="54"/>
      <c r="CT165" s="54"/>
      <c r="CU165" s="190"/>
      <c r="CV165" s="190"/>
      <c r="CW165" s="190"/>
      <c r="CX165" s="192"/>
      <c r="CY165" s="187"/>
      <c r="CZ165" s="187"/>
      <c r="DA165" s="188"/>
      <c r="DB165" s="9"/>
    </row>
    <row r="166" spans="2:107" s="10" customFormat="1" ht="18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22"/>
      <c r="AE166" s="22"/>
      <c r="AF166" s="22"/>
      <c r="AG166" s="22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27" t="s">
        <v>39</v>
      </c>
    </row>
  </sheetData>
  <mergeCells count="318">
    <mergeCell ref="CW2:CX4"/>
    <mergeCell ref="CY2:CZ4"/>
    <mergeCell ref="DA2:DB4"/>
    <mergeCell ref="AT5:BK6"/>
    <mergeCell ref="C6:U7"/>
    <mergeCell ref="CN7:DA7"/>
    <mergeCell ref="B2:M3"/>
    <mergeCell ref="AT2:BK4"/>
    <mergeCell ref="CJ2:CP4"/>
    <mergeCell ref="CQ2:CR4"/>
    <mergeCell ref="CS2:CT4"/>
    <mergeCell ref="CU2:CV4"/>
    <mergeCell ref="C8:U10"/>
    <mergeCell ref="V8:AA10"/>
    <mergeCell ref="CB10:DA11"/>
    <mergeCell ref="CB12:DA14"/>
    <mergeCell ref="CB15:DA16"/>
    <mergeCell ref="C19:E20"/>
    <mergeCell ref="F19:H20"/>
    <mergeCell ref="I19:I20"/>
    <mergeCell ref="J19:M20"/>
    <mergeCell ref="AH19:BY20"/>
    <mergeCell ref="CB19:DA20"/>
    <mergeCell ref="CB21:CN24"/>
    <mergeCell ref="CO21:DA24"/>
    <mergeCell ref="C23:E24"/>
    <mergeCell ref="F23:AF24"/>
    <mergeCell ref="AH23:AP25"/>
    <mergeCell ref="AQ23:BY25"/>
    <mergeCell ref="C25:E26"/>
    <mergeCell ref="F25:Z26"/>
    <mergeCell ref="AA25:AC26"/>
    <mergeCell ref="CB25:CN26"/>
    <mergeCell ref="CO25:DA26"/>
    <mergeCell ref="AH26:AP27"/>
    <mergeCell ref="AQ26:BC27"/>
    <mergeCell ref="BD26:BL29"/>
    <mergeCell ref="BM26:BY29"/>
    <mergeCell ref="CB27:CN29"/>
    <mergeCell ref="CO27:DA29"/>
    <mergeCell ref="AH28:AP29"/>
    <mergeCell ref="AQ28:BC29"/>
    <mergeCell ref="C29:E30"/>
    <mergeCell ref="C27:E28"/>
    <mergeCell ref="F27:H28"/>
    <mergeCell ref="I27:I28"/>
    <mergeCell ref="J27:M28"/>
    <mergeCell ref="N27:N28"/>
    <mergeCell ref="O27:R28"/>
    <mergeCell ref="C21:E22"/>
    <mergeCell ref="F21:AF22"/>
    <mergeCell ref="AH21:AP22"/>
    <mergeCell ref="AH30:AP31"/>
    <mergeCell ref="AQ30:BC31"/>
    <mergeCell ref="C37:K38"/>
    <mergeCell ref="AH38:AP40"/>
    <mergeCell ref="AQ38:AU39"/>
    <mergeCell ref="AQ21:BY22"/>
    <mergeCell ref="BD30:BL33"/>
    <mergeCell ref="BM30:BY33"/>
    <mergeCell ref="CB30:CN33"/>
    <mergeCell ref="C31:G32"/>
    <mergeCell ref="H31:I32"/>
    <mergeCell ref="J31:Z32"/>
    <mergeCell ref="AH32:AP33"/>
    <mergeCell ref="BD34:BL37"/>
    <mergeCell ref="BM34:BY37"/>
    <mergeCell ref="CB34:CN37"/>
    <mergeCell ref="F29:H30"/>
    <mergeCell ref="I29:I30"/>
    <mergeCell ref="J29:M30"/>
    <mergeCell ref="N29:N30"/>
    <mergeCell ref="O29:R30"/>
    <mergeCell ref="CO34:DA37"/>
    <mergeCell ref="AH36:AP37"/>
    <mergeCell ref="AQ36:BC37"/>
    <mergeCell ref="AQ32:BC33"/>
    <mergeCell ref="AH34:AP35"/>
    <mergeCell ref="AQ34:BC35"/>
    <mergeCell ref="CO30:DA33"/>
    <mergeCell ref="C43:I44"/>
    <mergeCell ref="J43:AB44"/>
    <mergeCell ref="CB43:CN44"/>
    <mergeCell ref="CO43:DA44"/>
    <mergeCell ref="AH44:BJ44"/>
    <mergeCell ref="BL44:BY44"/>
    <mergeCell ref="BQ39:BR40"/>
    <mergeCell ref="BS39:BT40"/>
    <mergeCell ref="BU39:BY40"/>
    <mergeCell ref="CB40:CN42"/>
    <mergeCell ref="CO40:DA42"/>
    <mergeCell ref="C41:I42"/>
    <mergeCell ref="J41:M42"/>
    <mergeCell ref="N41:S42"/>
    <mergeCell ref="T41:AB42"/>
    <mergeCell ref="AH42:BC43"/>
    <mergeCell ref="CB38:CN39"/>
    <mergeCell ref="CO38:DA39"/>
    <mergeCell ref="C39:O40"/>
    <mergeCell ref="P39:AB40"/>
    <mergeCell ref="BD39:BH40"/>
    <mergeCell ref="BN39:BP40"/>
    <mergeCell ref="C47:Q48"/>
    <mergeCell ref="D50:CZ51"/>
    <mergeCell ref="D52:CZ53"/>
    <mergeCell ref="B58:M59"/>
    <mergeCell ref="AT58:BK60"/>
    <mergeCell ref="CJ58:CP60"/>
    <mergeCell ref="CQ58:CR60"/>
    <mergeCell ref="CS58:CT60"/>
    <mergeCell ref="CU58:CV60"/>
    <mergeCell ref="CW58:CX60"/>
    <mergeCell ref="BI38:BM39"/>
    <mergeCell ref="CB68:DA70"/>
    <mergeCell ref="CB71:DA72"/>
    <mergeCell ref="C75:E76"/>
    <mergeCell ref="F75:H76"/>
    <mergeCell ref="I75:I76"/>
    <mergeCell ref="J75:M76"/>
    <mergeCell ref="AH75:BY76"/>
    <mergeCell ref="CB75:DA76"/>
    <mergeCell ref="CY58:CZ60"/>
    <mergeCell ref="DA58:DB60"/>
    <mergeCell ref="AT61:BK62"/>
    <mergeCell ref="C62:U63"/>
    <mergeCell ref="CN63:DA63"/>
    <mergeCell ref="C64:U66"/>
    <mergeCell ref="V64:AA66"/>
    <mergeCell ref="CB66:DA67"/>
    <mergeCell ref="C77:E78"/>
    <mergeCell ref="F77:AF78"/>
    <mergeCell ref="AH77:AP78"/>
    <mergeCell ref="AQ77:BY78"/>
    <mergeCell ref="CB77:CN80"/>
    <mergeCell ref="CO77:DA80"/>
    <mergeCell ref="C79:E80"/>
    <mergeCell ref="F79:AF80"/>
    <mergeCell ref="AH79:AP81"/>
    <mergeCell ref="AQ79:BY81"/>
    <mergeCell ref="C81:E82"/>
    <mergeCell ref="F81:Z82"/>
    <mergeCell ref="AA81:AC82"/>
    <mergeCell ref="CB81:CN82"/>
    <mergeCell ref="CO81:DA82"/>
    <mergeCell ref="AH82:AP83"/>
    <mergeCell ref="AQ82:BC83"/>
    <mergeCell ref="BD82:BL85"/>
    <mergeCell ref="BM82:BY85"/>
    <mergeCell ref="C83:E84"/>
    <mergeCell ref="C87:G88"/>
    <mergeCell ref="H87:I88"/>
    <mergeCell ref="J87:Z88"/>
    <mergeCell ref="AH88:AP89"/>
    <mergeCell ref="AQ88:BC89"/>
    <mergeCell ref="CO83:DA85"/>
    <mergeCell ref="AH84:AP85"/>
    <mergeCell ref="AQ84:BC85"/>
    <mergeCell ref="C85:E86"/>
    <mergeCell ref="F85:H86"/>
    <mergeCell ref="I85:I86"/>
    <mergeCell ref="J85:M86"/>
    <mergeCell ref="N85:N86"/>
    <mergeCell ref="O85:R86"/>
    <mergeCell ref="AH86:AP87"/>
    <mergeCell ref="F83:H84"/>
    <mergeCell ref="I83:I84"/>
    <mergeCell ref="J83:M84"/>
    <mergeCell ref="N83:N84"/>
    <mergeCell ref="O83:R84"/>
    <mergeCell ref="CB83:CN85"/>
    <mergeCell ref="AH90:AP91"/>
    <mergeCell ref="AQ90:BC91"/>
    <mergeCell ref="BD90:BL93"/>
    <mergeCell ref="BM90:BY93"/>
    <mergeCell ref="CB90:CN93"/>
    <mergeCell ref="CO90:DA93"/>
    <mergeCell ref="AH92:AP93"/>
    <mergeCell ref="AQ92:BC93"/>
    <mergeCell ref="AQ86:BC87"/>
    <mergeCell ref="BD86:BL89"/>
    <mergeCell ref="BM86:BY89"/>
    <mergeCell ref="CB86:CN89"/>
    <mergeCell ref="CO86:DA89"/>
    <mergeCell ref="C93:K94"/>
    <mergeCell ref="AH94:AP96"/>
    <mergeCell ref="AQ94:AU95"/>
    <mergeCell ref="BI94:BM95"/>
    <mergeCell ref="CB94:CN95"/>
    <mergeCell ref="CO94:DA95"/>
    <mergeCell ref="C95:O96"/>
    <mergeCell ref="P95:AB96"/>
    <mergeCell ref="BD95:BH96"/>
    <mergeCell ref="BN95:BP96"/>
    <mergeCell ref="C99:I100"/>
    <mergeCell ref="J99:AB100"/>
    <mergeCell ref="CB99:CN100"/>
    <mergeCell ref="CO99:DA100"/>
    <mergeCell ref="AH100:BJ100"/>
    <mergeCell ref="BL100:BY100"/>
    <mergeCell ref="BQ95:BR96"/>
    <mergeCell ref="BS95:BT96"/>
    <mergeCell ref="BU95:BY96"/>
    <mergeCell ref="CB96:CN98"/>
    <mergeCell ref="CO96:DA98"/>
    <mergeCell ref="C97:I98"/>
    <mergeCell ref="J97:M98"/>
    <mergeCell ref="N97:S98"/>
    <mergeCell ref="T97:AB98"/>
    <mergeCell ref="AH98:BC99"/>
    <mergeCell ref="C103:Q104"/>
    <mergeCell ref="D105:CZ108"/>
    <mergeCell ref="B113:M114"/>
    <mergeCell ref="AT113:BK115"/>
    <mergeCell ref="CJ113:CP115"/>
    <mergeCell ref="CQ113:CR115"/>
    <mergeCell ref="CS113:CT115"/>
    <mergeCell ref="CU113:CV115"/>
    <mergeCell ref="CW113:CX115"/>
    <mergeCell ref="CY113:CZ115"/>
    <mergeCell ref="CB123:DA125"/>
    <mergeCell ref="CB126:DA127"/>
    <mergeCell ref="C130:E131"/>
    <mergeCell ref="F130:H131"/>
    <mergeCell ref="I130:I131"/>
    <mergeCell ref="J130:M131"/>
    <mergeCell ref="AH130:BY131"/>
    <mergeCell ref="CB130:DA131"/>
    <mergeCell ref="DA113:DB115"/>
    <mergeCell ref="AT116:BK117"/>
    <mergeCell ref="C117:U118"/>
    <mergeCell ref="CN118:DA118"/>
    <mergeCell ref="C119:U121"/>
    <mergeCell ref="V119:AA121"/>
    <mergeCell ref="CB121:DA122"/>
    <mergeCell ref="C132:E133"/>
    <mergeCell ref="F132:AF133"/>
    <mergeCell ref="AH132:AP133"/>
    <mergeCell ref="AQ132:BY133"/>
    <mergeCell ref="CB132:CN135"/>
    <mergeCell ref="CO132:DA135"/>
    <mergeCell ref="C134:E135"/>
    <mergeCell ref="F134:AF135"/>
    <mergeCell ref="AH134:AP136"/>
    <mergeCell ref="AQ134:BY136"/>
    <mergeCell ref="C136:E137"/>
    <mergeCell ref="F136:Z137"/>
    <mergeCell ref="AA136:AC137"/>
    <mergeCell ref="CB136:CN137"/>
    <mergeCell ref="CO136:DA137"/>
    <mergeCell ref="AH137:AP138"/>
    <mergeCell ref="AQ137:BC138"/>
    <mergeCell ref="BD137:BL140"/>
    <mergeCell ref="BM137:BY140"/>
    <mergeCell ref="C138:E139"/>
    <mergeCell ref="C142:G143"/>
    <mergeCell ref="H142:I143"/>
    <mergeCell ref="J142:Z143"/>
    <mergeCell ref="AH143:AP144"/>
    <mergeCell ref="AQ143:BC144"/>
    <mergeCell ref="CO138:DA140"/>
    <mergeCell ref="AH139:AP140"/>
    <mergeCell ref="AQ139:BC140"/>
    <mergeCell ref="C140:E141"/>
    <mergeCell ref="F140:H141"/>
    <mergeCell ref="I140:I141"/>
    <mergeCell ref="J140:M141"/>
    <mergeCell ref="N140:N141"/>
    <mergeCell ref="O140:R141"/>
    <mergeCell ref="AH141:AP142"/>
    <mergeCell ref="F138:H139"/>
    <mergeCell ref="I138:I139"/>
    <mergeCell ref="J138:M139"/>
    <mergeCell ref="N138:N139"/>
    <mergeCell ref="O138:R139"/>
    <mergeCell ref="CB138:CN140"/>
    <mergeCell ref="AH145:AP146"/>
    <mergeCell ref="AQ145:BC146"/>
    <mergeCell ref="BD145:BL148"/>
    <mergeCell ref="BM145:BY148"/>
    <mergeCell ref="CB145:CN148"/>
    <mergeCell ref="CO145:DA148"/>
    <mergeCell ref="AH147:AP148"/>
    <mergeCell ref="AQ147:BC148"/>
    <mergeCell ref="AQ141:BC142"/>
    <mergeCell ref="BD141:BL144"/>
    <mergeCell ref="BM141:BY144"/>
    <mergeCell ref="CB141:CN144"/>
    <mergeCell ref="CO141:DA144"/>
    <mergeCell ref="C148:K149"/>
    <mergeCell ref="AH149:AP151"/>
    <mergeCell ref="AQ149:AU150"/>
    <mergeCell ref="BI149:BM150"/>
    <mergeCell ref="CB149:CN150"/>
    <mergeCell ref="CO149:DA150"/>
    <mergeCell ref="C150:O151"/>
    <mergeCell ref="P150:AB151"/>
    <mergeCell ref="BD150:BH151"/>
    <mergeCell ref="BN150:BP151"/>
    <mergeCell ref="BQ150:BR151"/>
    <mergeCell ref="BS150:BT151"/>
    <mergeCell ref="BU150:BY151"/>
    <mergeCell ref="CB151:CN153"/>
    <mergeCell ref="CO151:DA153"/>
    <mergeCell ref="C152:I153"/>
    <mergeCell ref="J152:M153"/>
    <mergeCell ref="N152:S153"/>
    <mergeCell ref="T152:AB153"/>
    <mergeCell ref="AH153:BC154"/>
    <mergeCell ref="C158:Q159"/>
    <mergeCell ref="CU164:CW165"/>
    <mergeCell ref="CX164:CX165"/>
    <mergeCell ref="CY164:DA165"/>
    <mergeCell ref="C154:I155"/>
    <mergeCell ref="J154:AB155"/>
    <mergeCell ref="CB154:CN155"/>
    <mergeCell ref="CO154:DA155"/>
    <mergeCell ref="AH155:BJ155"/>
    <mergeCell ref="BL155:BY155"/>
  </mergeCells>
  <phoneticPr fontId="2"/>
  <dataValidations count="2">
    <dataValidation type="list" allowBlank="1" showInputMessage="1" showErrorMessage="1" sqref="C8:U10" xr:uid="{68BFDF0B-A3A7-454D-B05B-A2878D0E0C6F}">
      <formula1>$DD$8:$DD$24</formula1>
    </dataValidation>
    <dataValidation type="textLength" allowBlank="1" showInputMessage="1" showErrorMessage="1" sqref="T41:AB42 T97:AB98 T152:AB153" xr:uid="{313818DC-8EC8-4152-8EE7-C49B3B549ED7}">
      <formula1>0</formula1>
      <formula2>7</formula2>
    </dataValidation>
  </dataValidations>
  <printOptions horizontalCentered="1" verticalCentered="1"/>
  <pageMargins left="0.23622047244094491" right="0.23622047244094491" top="0.35433070866141736" bottom="0.55118110236220474" header="0.31496062992125984" footer="0.31496062992125984"/>
  <pageSetup paperSize="9" orientation="landscape" blackAndWhite="1" r:id="rId1"/>
  <rowBreaks count="1" manualBreakCount="1">
    <brk id="55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953DC-4274-474F-9976-B3D5E251D86E}">
  <sheetPr>
    <pageSetUpPr fitToPage="1"/>
  </sheetPr>
  <dimension ref="A1:DE166"/>
  <sheetViews>
    <sheetView showGridLines="0" view="pageBreakPreview" zoomScaleNormal="100" zoomScaleSheetLayoutView="100" zoomScalePageLayoutView="70" workbookViewId="0">
      <selection activeCell="AP14" sqref="AP14"/>
    </sheetView>
  </sheetViews>
  <sheetFormatPr defaultColWidth="9" defaultRowHeight="13.5"/>
  <cols>
    <col min="1" max="1" width="4.375" style="1" customWidth="1"/>
    <col min="2" max="106" width="1.25" style="1" customWidth="1"/>
    <col min="107" max="107" width="3.125" style="1" customWidth="1"/>
    <col min="108" max="108" width="23.625" style="1" hidden="1" customWidth="1"/>
    <col min="109" max="109" width="25.5" style="1" hidden="1" customWidth="1"/>
    <col min="110" max="16384" width="9" style="1"/>
  </cols>
  <sheetData>
    <row r="1" spans="1:109" ht="28.5">
      <c r="B1" s="2" t="s">
        <v>0</v>
      </c>
      <c r="AC1" s="3"/>
      <c r="AG1" s="4" t="s">
        <v>90</v>
      </c>
      <c r="AY1" s="4"/>
      <c r="AZ1" s="4"/>
      <c r="BA1" s="4"/>
      <c r="BB1" s="4"/>
      <c r="BC1" s="4"/>
      <c r="BD1" s="4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</row>
    <row r="2" spans="1:109" ht="9" customHeight="1">
      <c r="A2" s="6"/>
      <c r="B2" s="124" t="s">
        <v>3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125" t="s">
        <v>11</v>
      </c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7"/>
      <c r="BM2" s="7"/>
      <c r="BN2" s="7"/>
      <c r="BO2" s="8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127" t="s">
        <v>2</v>
      </c>
      <c r="CK2" s="127"/>
      <c r="CL2" s="127"/>
      <c r="CM2" s="127"/>
      <c r="CN2" s="127"/>
      <c r="CO2" s="127"/>
      <c r="CP2" s="127"/>
      <c r="CQ2" s="128" t="s">
        <v>152</v>
      </c>
      <c r="CR2" s="129"/>
      <c r="CS2" s="111" t="s">
        <v>153</v>
      </c>
      <c r="CT2" s="112"/>
      <c r="CU2" s="111" t="s">
        <v>154</v>
      </c>
      <c r="CV2" s="112"/>
      <c r="CW2" s="111" t="s">
        <v>123</v>
      </c>
      <c r="CX2" s="112"/>
      <c r="CY2" s="111" t="s">
        <v>155</v>
      </c>
      <c r="CZ2" s="112"/>
      <c r="DA2" s="111" t="s">
        <v>156</v>
      </c>
      <c r="DB2" s="117"/>
    </row>
    <row r="3" spans="1:109" ht="9" customHeight="1"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7"/>
      <c r="BM3" s="7"/>
      <c r="BN3" s="7"/>
      <c r="BO3" s="7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127"/>
      <c r="CK3" s="127"/>
      <c r="CL3" s="127"/>
      <c r="CM3" s="127"/>
      <c r="CN3" s="127"/>
      <c r="CO3" s="127"/>
      <c r="CP3" s="127"/>
      <c r="CQ3" s="130"/>
      <c r="CR3" s="131"/>
      <c r="CS3" s="113"/>
      <c r="CT3" s="114"/>
      <c r="CU3" s="113"/>
      <c r="CV3" s="114"/>
      <c r="CW3" s="113"/>
      <c r="CX3" s="114"/>
      <c r="CY3" s="113"/>
      <c r="CZ3" s="114"/>
      <c r="DA3" s="113"/>
      <c r="DB3" s="118"/>
    </row>
    <row r="4" spans="1:109" s="10" customFormat="1" ht="9" customHeight="1" thickBot="1">
      <c r="B4" s="11"/>
      <c r="C4" s="11"/>
      <c r="D4" s="11"/>
      <c r="E4" s="11"/>
      <c r="F4" s="11"/>
      <c r="G4" s="11"/>
      <c r="H4" s="11"/>
      <c r="I4" s="11"/>
      <c r="J4" s="11"/>
      <c r="K4" s="11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127"/>
      <c r="CK4" s="127"/>
      <c r="CL4" s="127"/>
      <c r="CM4" s="127"/>
      <c r="CN4" s="127"/>
      <c r="CO4" s="127"/>
      <c r="CP4" s="127"/>
      <c r="CQ4" s="132"/>
      <c r="CR4" s="133"/>
      <c r="CS4" s="115"/>
      <c r="CT4" s="116"/>
      <c r="CU4" s="115"/>
      <c r="CV4" s="116"/>
      <c r="CW4" s="115"/>
      <c r="CX4" s="116"/>
      <c r="CY4" s="115"/>
      <c r="CZ4" s="116"/>
      <c r="DA4" s="115"/>
      <c r="DB4" s="119"/>
    </row>
    <row r="5" spans="1:109" s="10" customFormat="1" ht="9" customHeight="1" thickTop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120" t="s">
        <v>1</v>
      </c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DB5" s="9"/>
    </row>
    <row r="6" spans="1:109" s="10" customFormat="1" ht="9" customHeight="1">
      <c r="B6" s="9"/>
      <c r="C6" s="122" t="s">
        <v>12</v>
      </c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DB6" s="9"/>
      <c r="DC6" s="9"/>
      <c r="DD6" s="9"/>
      <c r="DE6" s="9"/>
    </row>
    <row r="7" spans="1:109" s="10" customFormat="1" ht="18" customHeight="1">
      <c r="B7" s="9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123">
        <v>46178</v>
      </c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9"/>
      <c r="DC7" s="9"/>
      <c r="DE7" s="9"/>
    </row>
    <row r="8" spans="1:109" s="10" customFormat="1" ht="9" customHeight="1">
      <c r="B8" s="12"/>
      <c r="C8" s="86" t="s">
        <v>41</v>
      </c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8" t="s">
        <v>4</v>
      </c>
      <c r="W8" s="88"/>
      <c r="X8" s="88"/>
      <c r="Y8" s="88"/>
      <c r="Z8" s="88"/>
      <c r="AA8" s="88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13" t="s">
        <v>41</v>
      </c>
      <c r="DE8" s="9"/>
    </row>
    <row r="9" spans="1:109" s="10" customFormat="1" ht="9" customHeight="1">
      <c r="B9" s="12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8"/>
      <c r="W9" s="88"/>
      <c r="X9" s="88"/>
      <c r="Y9" s="88"/>
      <c r="Z9" s="88"/>
      <c r="AA9" s="88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13" t="s">
        <v>42</v>
      </c>
      <c r="DE9" s="9"/>
    </row>
    <row r="10" spans="1:109" s="10" customFormat="1" ht="9" customHeight="1">
      <c r="B10" s="12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9"/>
      <c r="W10" s="89"/>
      <c r="X10" s="89"/>
      <c r="Y10" s="89"/>
      <c r="Z10" s="89"/>
      <c r="AA10" s="8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CA10" s="9"/>
      <c r="CB10" s="90" t="s">
        <v>32</v>
      </c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2"/>
      <c r="DB10" s="9"/>
      <c r="DC10" s="9"/>
      <c r="DD10" s="13" t="s">
        <v>43</v>
      </c>
      <c r="DE10" s="9"/>
    </row>
    <row r="11" spans="1:109" s="10" customFormat="1" ht="9" customHeight="1">
      <c r="B11" s="12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5"/>
      <c r="W11" s="15"/>
      <c r="X11" s="15"/>
      <c r="Y11" s="15"/>
      <c r="Z11" s="15"/>
      <c r="AA11" s="15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CA11" s="9"/>
      <c r="CB11" s="93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5"/>
      <c r="DB11" s="9"/>
      <c r="DC11" s="9"/>
      <c r="DD11" s="13" t="s">
        <v>44</v>
      </c>
      <c r="DE11" s="9"/>
    </row>
    <row r="12" spans="1:109" s="10" customFormat="1" ht="9" customHeight="1">
      <c r="B12" s="12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CA12" s="9"/>
      <c r="CB12" s="96">
        <v>16500000</v>
      </c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8"/>
      <c r="DB12" s="9"/>
      <c r="DC12" s="9"/>
      <c r="DD12" s="13" t="s">
        <v>45</v>
      </c>
      <c r="DE12" s="9"/>
    </row>
    <row r="13" spans="1:109" s="10" customFormat="1" ht="9" customHeight="1">
      <c r="B13" s="12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CA13" s="9"/>
      <c r="CB13" s="99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1"/>
      <c r="DB13" s="9"/>
      <c r="DC13" s="9"/>
      <c r="DD13" s="13" t="s">
        <v>46</v>
      </c>
      <c r="DE13" s="9"/>
    </row>
    <row r="14" spans="1:109" s="10" customFormat="1" ht="9" customHeight="1">
      <c r="B14" s="12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CA14" s="9"/>
      <c r="CB14" s="102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4"/>
      <c r="DB14" s="9"/>
      <c r="DC14" s="9"/>
      <c r="DD14" s="13" t="s">
        <v>47</v>
      </c>
      <c r="DE14" s="9"/>
    </row>
    <row r="15" spans="1:109" s="10" customFormat="1" ht="9" customHeight="1">
      <c r="B15" s="12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CA15" s="9"/>
      <c r="CB15" s="105" t="s">
        <v>157</v>
      </c>
      <c r="CC15" s="105"/>
      <c r="CD15" s="105"/>
      <c r="CE15" s="105"/>
      <c r="CF15" s="105"/>
      <c r="CG15" s="105"/>
      <c r="CH15" s="105"/>
      <c r="CI15" s="105"/>
      <c r="CJ15" s="105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  <c r="CV15" s="105"/>
      <c r="CW15" s="105"/>
      <c r="CX15" s="105"/>
      <c r="CY15" s="105"/>
      <c r="CZ15" s="105"/>
      <c r="DA15" s="105"/>
      <c r="DB15" s="9"/>
      <c r="DC15" s="9"/>
      <c r="DD15" s="13" t="s">
        <v>48</v>
      </c>
      <c r="DE15" s="9"/>
    </row>
    <row r="16" spans="1:109" s="10" customFormat="1" ht="9" customHeight="1">
      <c r="B16" s="12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CA16" s="9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6"/>
      <c r="DB16" s="9"/>
      <c r="DC16" s="9"/>
      <c r="DD16" s="13" t="s">
        <v>49</v>
      </c>
      <c r="DE16" s="9"/>
    </row>
    <row r="17" spans="2:109" s="10" customFormat="1" ht="9" customHeight="1">
      <c r="B17" s="12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5"/>
      <c r="W17" s="15"/>
      <c r="X17" s="15"/>
      <c r="Y17" s="15"/>
      <c r="Z17" s="15"/>
      <c r="AA17" s="15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13" t="s">
        <v>50</v>
      </c>
      <c r="DE17" s="9"/>
    </row>
    <row r="18" spans="2:109" s="10" customFormat="1" ht="9" customHeight="1">
      <c r="B18" s="12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7"/>
      <c r="W18" s="17"/>
      <c r="X18" s="17"/>
      <c r="Y18" s="17"/>
      <c r="Z18" s="17"/>
      <c r="AA18" s="17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13" t="s">
        <v>51</v>
      </c>
      <c r="DE18" s="9"/>
    </row>
    <row r="19" spans="2:109" s="10" customFormat="1" ht="9" customHeight="1">
      <c r="B19" s="12"/>
      <c r="C19" s="107" t="s">
        <v>33</v>
      </c>
      <c r="D19" s="107"/>
      <c r="E19" s="107"/>
      <c r="F19" s="107" t="s">
        <v>126</v>
      </c>
      <c r="G19" s="107"/>
      <c r="H19" s="107"/>
      <c r="I19" s="107" t="s">
        <v>158</v>
      </c>
      <c r="J19" s="107" t="s">
        <v>128</v>
      </c>
      <c r="K19" s="107"/>
      <c r="L19" s="107"/>
      <c r="M19" s="107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9"/>
      <c r="AH19" s="134" t="s">
        <v>30</v>
      </c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CA19" s="9"/>
      <c r="CB19" s="134" t="s">
        <v>31</v>
      </c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9"/>
      <c r="DC19" s="9"/>
      <c r="DD19" s="13" t="s">
        <v>52</v>
      </c>
      <c r="DE19" s="9"/>
    </row>
    <row r="20" spans="2:109" s="10" customFormat="1" ht="9" customHeight="1">
      <c r="B20" s="12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9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CA20" s="9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9"/>
      <c r="DC20" s="9"/>
      <c r="DD20" s="18" t="s">
        <v>85</v>
      </c>
      <c r="DE20" s="9"/>
    </row>
    <row r="21" spans="2:109" s="10" customFormat="1" ht="9" customHeight="1">
      <c r="B21" s="12"/>
      <c r="C21" s="157" t="s">
        <v>34</v>
      </c>
      <c r="D21" s="157"/>
      <c r="E21" s="157"/>
      <c r="F21" s="76" t="s">
        <v>130</v>
      </c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9"/>
      <c r="AH21" s="134" t="s">
        <v>13</v>
      </c>
      <c r="AI21" s="134"/>
      <c r="AJ21" s="134"/>
      <c r="AK21" s="134"/>
      <c r="AL21" s="134"/>
      <c r="AM21" s="134"/>
      <c r="AN21" s="134"/>
      <c r="AO21" s="134"/>
      <c r="AP21" s="134"/>
      <c r="AQ21" s="134" t="s">
        <v>8</v>
      </c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CA21" s="19"/>
      <c r="CB21" s="77" t="s">
        <v>23</v>
      </c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135">
        <v>35000000</v>
      </c>
      <c r="CP21" s="135"/>
      <c r="CQ21" s="135"/>
      <c r="CR21" s="135"/>
      <c r="CS21" s="135"/>
      <c r="CT21" s="135"/>
      <c r="CU21" s="135"/>
      <c r="CV21" s="135"/>
      <c r="CW21" s="135"/>
      <c r="CX21" s="135"/>
      <c r="CY21" s="135"/>
      <c r="CZ21" s="135"/>
      <c r="DA21" s="135"/>
      <c r="DB21" s="9"/>
      <c r="DC21" s="9"/>
      <c r="DD21" s="18" t="s">
        <v>88</v>
      </c>
      <c r="DE21" s="20"/>
    </row>
    <row r="22" spans="2:109" s="10" customFormat="1" ht="9" customHeight="1">
      <c r="B22" s="12"/>
      <c r="C22" s="157"/>
      <c r="D22" s="157"/>
      <c r="E22" s="157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9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CA22" s="19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9"/>
      <c r="DC22" s="9"/>
      <c r="DD22" s="18" t="s">
        <v>86</v>
      </c>
      <c r="DE22" s="20"/>
    </row>
    <row r="23" spans="2:109" s="10" customFormat="1" ht="9" customHeight="1">
      <c r="B23" s="9"/>
      <c r="C23" s="158" t="s">
        <v>92</v>
      </c>
      <c r="D23" s="158"/>
      <c r="E23" s="158"/>
      <c r="F23" s="136" t="s">
        <v>132</v>
      </c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9"/>
      <c r="AH23" s="134" t="s">
        <v>148</v>
      </c>
      <c r="AI23" s="134"/>
      <c r="AJ23" s="134"/>
      <c r="AK23" s="134"/>
      <c r="AL23" s="134"/>
      <c r="AM23" s="134"/>
      <c r="AN23" s="134"/>
      <c r="AO23" s="134"/>
      <c r="AP23" s="134"/>
      <c r="AQ23" s="154" t="s">
        <v>150</v>
      </c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4"/>
      <c r="BY23" s="154"/>
      <c r="CA23" s="19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135"/>
      <c r="CP23" s="135"/>
      <c r="CQ23" s="135"/>
      <c r="CR23" s="135"/>
      <c r="CS23" s="135"/>
      <c r="CT23" s="135"/>
      <c r="CU23" s="135"/>
      <c r="CV23" s="135"/>
      <c r="CW23" s="135"/>
      <c r="CX23" s="135"/>
      <c r="CY23" s="135"/>
      <c r="CZ23" s="135"/>
      <c r="DA23" s="135"/>
      <c r="DB23" s="9"/>
      <c r="DC23" s="9"/>
      <c r="DD23" s="18" t="s">
        <v>87</v>
      </c>
      <c r="DE23" s="20"/>
    </row>
    <row r="24" spans="2:109" s="10" customFormat="1" ht="9" customHeight="1">
      <c r="B24" s="9"/>
      <c r="C24" s="158"/>
      <c r="D24" s="158"/>
      <c r="E24" s="158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9"/>
      <c r="AH24" s="134"/>
      <c r="AI24" s="134"/>
      <c r="AJ24" s="134"/>
      <c r="AK24" s="134"/>
      <c r="AL24" s="134"/>
      <c r="AM24" s="134"/>
      <c r="AN24" s="134"/>
      <c r="AO24" s="134"/>
      <c r="AP24" s="13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4"/>
      <c r="BN24" s="154"/>
      <c r="BO24" s="154"/>
      <c r="BP24" s="154"/>
      <c r="BQ24" s="154"/>
      <c r="BR24" s="154"/>
      <c r="BS24" s="154"/>
      <c r="BT24" s="154"/>
      <c r="BU24" s="154"/>
      <c r="BV24" s="154"/>
      <c r="BW24" s="154"/>
      <c r="BX24" s="154"/>
      <c r="BY24" s="154"/>
      <c r="CA24" s="19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135"/>
      <c r="CP24" s="135"/>
      <c r="CQ24" s="135"/>
      <c r="CR24" s="135"/>
      <c r="CS24" s="135"/>
      <c r="CT24" s="135"/>
      <c r="CU24" s="135"/>
      <c r="CV24" s="135"/>
      <c r="CW24" s="135"/>
      <c r="CX24" s="135"/>
      <c r="CY24" s="135"/>
      <c r="CZ24" s="135"/>
      <c r="DA24" s="135"/>
      <c r="DB24" s="9"/>
      <c r="DC24" s="9"/>
      <c r="DD24" s="13" t="s">
        <v>40</v>
      </c>
      <c r="DE24" s="20"/>
    </row>
    <row r="25" spans="2:109" s="10" customFormat="1" ht="9" customHeight="1">
      <c r="B25" s="9"/>
      <c r="C25" s="158" t="s">
        <v>91</v>
      </c>
      <c r="D25" s="158"/>
      <c r="E25" s="158"/>
      <c r="F25" s="76" t="s">
        <v>134</v>
      </c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155"/>
      <c r="AB25" s="155"/>
      <c r="AC25" s="155"/>
      <c r="AD25" s="21"/>
      <c r="AE25" s="21"/>
      <c r="AF25" s="21"/>
      <c r="AG25" s="9"/>
      <c r="AH25" s="134"/>
      <c r="AI25" s="134"/>
      <c r="AJ25" s="134"/>
      <c r="AK25" s="134"/>
      <c r="AL25" s="134"/>
      <c r="AM25" s="134"/>
      <c r="AN25" s="134"/>
      <c r="AO25" s="134"/>
      <c r="AP25" s="13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4"/>
      <c r="BN25" s="154"/>
      <c r="BO25" s="154"/>
      <c r="BP25" s="154"/>
      <c r="BQ25" s="154"/>
      <c r="BR25" s="154"/>
      <c r="BS25" s="154"/>
      <c r="BT25" s="154"/>
      <c r="BU25" s="154"/>
      <c r="BV25" s="154"/>
      <c r="BW25" s="154"/>
      <c r="BX25" s="154"/>
      <c r="BY25" s="154"/>
      <c r="CA25" s="19"/>
      <c r="CB25" s="77" t="s">
        <v>27</v>
      </c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9">
        <v>3500000</v>
      </c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9"/>
      <c r="DC25" s="9"/>
      <c r="DD25" s="20"/>
      <c r="DE25" s="20"/>
    </row>
    <row r="26" spans="2:109" s="10" customFormat="1" ht="9" customHeight="1">
      <c r="B26" s="9"/>
      <c r="C26" s="158"/>
      <c r="D26" s="158"/>
      <c r="E26" s="15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155"/>
      <c r="AB26" s="155"/>
      <c r="AC26" s="155"/>
      <c r="AD26" s="21"/>
      <c r="AE26" s="21"/>
      <c r="AF26" s="21"/>
      <c r="AG26" s="9"/>
      <c r="AH26" s="80" t="s">
        <v>18</v>
      </c>
      <c r="AI26" s="81"/>
      <c r="AJ26" s="81"/>
      <c r="AK26" s="81"/>
      <c r="AL26" s="81"/>
      <c r="AM26" s="81"/>
      <c r="AN26" s="81"/>
      <c r="AO26" s="81"/>
      <c r="AP26" s="81"/>
      <c r="AQ26" s="84">
        <v>30000000</v>
      </c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137" t="s">
        <v>19</v>
      </c>
      <c r="BE26" s="81"/>
      <c r="BF26" s="81"/>
      <c r="BG26" s="81"/>
      <c r="BH26" s="81"/>
      <c r="BI26" s="81"/>
      <c r="BJ26" s="81"/>
      <c r="BK26" s="81"/>
      <c r="BL26" s="138"/>
      <c r="BM26" s="143">
        <v>33000000</v>
      </c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5"/>
      <c r="BZ26" s="9"/>
      <c r="CA26" s="19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9"/>
      <c r="DC26" s="9"/>
      <c r="DD26" s="20"/>
      <c r="DE26" s="20"/>
    </row>
    <row r="27" spans="2:109" s="10" customFormat="1" ht="9" customHeight="1">
      <c r="B27" s="9"/>
      <c r="C27" s="76" t="s">
        <v>5</v>
      </c>
      <c r="D27" s="76"/>
      <c r="E27" s="76"/>
      <c r="F27" s="107" t="s">
        <v>135</v>
      </c>
      <c r="G27" s="107"/>
      <c r="H27" s="107"/>
      <c r="I27" s="107" t="s">
        <v>158</v>
      </c>
      <c r="J27" s="107" t="s">
        <v>124</v>
      </c>
      <c r="K27" s="107"/>
      <c r="L27" s="107"/>
      <c r="M27" s="107"/>
      <c r="N27" s="107" t="s">
        <v>158</v>
      </c>
      <c r="O27" s="107" t="s">
        <v>136</v>
      </c>
      <c r="P27" s="107"/>
      <c r="Q27" s="107"/>
      <c r="R27" s="107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22"/>
      <c r="AH27" s="82"/>
      <c r="AI27" s="83"/>
      <c r="AJ27" s="83"/>
      <c r="AK27" s="83"/>
      <c r="AL27" s="83"/>
      <c r="AM27" s="83"/>
      <c r="AN27" s="83"/>
      <c r="AO27" s="83"/>
      <c r="AP27" s="83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2"/>
      <c r="BE27" s="83"/>
      <c r="BF27" s="83"/>
      <c r="BG27" s="83"/>
      <c r="BH27" s="83"/>
      <c r="BI27" s="83"/>
      <c r="BJ27" s="83"/>
      <c r="BK27" s="83"/>
      <c r="BL27" s="139"/>
      <c r="BM27" s="146"/>
      <c r="BN27" s="147"/>
      <c r="BO27" s="147"/>
      <c r="BP27" s="147"/>
      <c r="BQ27" s="147"/>
      <c r="BR27" s="147"/>
      <c r="BS27" s="147"/>
      <c r="BT27" s="147"/>
      <c r="BU27" s="147"/>
      <c r="BV27" s="147"/>
      <c r="BW27" s="147"/>
      <c r="BX27" s="147"/>
      <c r="BY27" s="148"/>
      <c r="BZ27" s="9"/>
      <c r="CA27" s="19"/>
      <c r="CB27" s="78" t="s">
        <v>24</v>
      </c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9">
        <v>38500000</v>
      </c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9"/>
      <c r="DC27" s="9"/>
      <c r="DD27" s="23">
        <v>46176</v>
      </c>
      <c r="DE27" s="24" t="s">
        <v>57</v>
      </c>
    </row>
    <row r="28" spans="2:109" s="10" customFormat="1" ht="9" customHeight="1">
      <c r="B28" s="11"/>
      <c r="C28" s="76"/>
      <c r="D28" s="76"/>
      <c r="E28" s="76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22"/>
      <c r="AH28" s="152" t="s">
        <v>16</v>
      </c>
      <c r="AI28" s="153"/>
      <c r="AJ28" s="153"/>
      <c r="AK28" s="153"/>
      <c r="AL28" s="153"/>
      <c r="AM28" s="153"/>
      <c r="AN28" s="153"/>
      <c r="AO28" s="153"/>
      <c r="AP28" s="153"/>
      <c r="AQ28" s="156">
        <v>3000000</v>
      </c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82"/>
      <c r="BE28" s="83"/>
      <c r="BF28" s="83"/>
      <c r="BG28" s="83"/>
      <c r="BH28" s="83"/>
      <c r="BI28" s="83"/>
      <c r="BJ28" s="83"/>
      <c r="BK28" s="83"/>
      <c r="BL28" s="139"/>
      <c r="BM28" s="146"/>
      <c r="BN28" s="147"/>
      <c r="BO28" s="147"/>
      <c r="BP28" s="147"/>
      <c r="BQ28" s="147"/>
      <c r="BR28" s="147"/>
      <c r="BS28" s="147"/>
      <c r="BT28" s="147"/>
      <c r="BU28" s="147"/>
      <c r="BV28" s="147"/>
      <c r="BW28" s="147"/>
      <c r="BX28" s="147"/>
      <c r="BY28" s="148"/>
      <c r="BZ28" s="9"/>
      <c r="CA28" s="19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9"/>
      <c r="DC28" s="9"/>
      <c r="DD28" s="23">
        <v>46226</v>
      </c>
      <c r="DE28" s="24" t="s">
        <v>58</v>
      </c>
    </row>
    <row r="29" spans="2:109" s="10" customFormat="1" ht="9" customHeight="1">
      <c r="B29" s="9"/>
      <c r="C29" s="76" t="s">
        <v>75</v>
      </c>
      <c r="D29" s="76"/>
      <c r="E29" s="76"/>
      <c r="F29" s="107" t="s">
        <v>135</v>
      </c>
      <c r="G29" s="107"/>
      <c r="H29" s="107"/>
      <c r="I29" s="107" t="s">
        <v>158</v>
      </c>
      <c r="J29" s="107" t="s">
        <v>138</v>
      </c>
      <c r="K29" s="107"/>
      <c r="L29" s="107"/>
      <c r="M29" s="107"/>
      <c r="N29" s="107" t="s">
        <v>158</v>
      </c>
      <c r="O29" s="107" t="s">
        <v>140</v>
      </c>
      <c r="P29" s="107"/>
      <c r="Q29" s="107"/>
      <c r="R29" s="107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21"/>
      <c r="AF29" s="21"/>
      <c r="AG29" s="22"/>
      <c r="AH29" s="140"/>
      <c r="AI29" s="141"/>
      <c r="AJ29" s="141"/>
      <c r="AK29" s="141"/>
      <c r="AL29" s="141"/>
      <c r="AM29" s="141"/>
      <c r="AN29" s="141"/>
      <c r="AO29" s="141"/>
      <c r="AP29" s="141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140"/>
      <c r="BE29" s="141"/>
      <c r="BF29" s="141"/>
      <c r="BG29" s="141"/>
      <c r="BH29" s="141"/>
      <c r="BI29" s="141"/>
      <c r="BJ29" s="141"/>
      <c r="BK29" s="141"/>
      <c r="BL29" s="142"/>
      <c r="BM29" s="149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1"/>
      <c r="BZ29" s="9"/>
      <c r="CA29" s="19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9"/>
      <c r="DC29" s="9"/>
      <c r="DD29" s="25">
        <v>46239</v>
      </c>
    </row>
    <row r="30" spans="2:109" s="10" customFormat="1" ht="9" customHeight="1">
      <c r="B30" s="11"/>
      <c r="C30" s="76"/>
      <c r="D30" s="76"/>
      <c r="E30" s="76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21"/>
      <c r="AF30" s="21"/>
      <c r="AG30" s="22"/>
      <c r="AH30" s="80" t="s">
        <v>17</v>
      </c>
      <c r="AI30" s="81"/>
      <c r="AJ30" s="81"/>
      <c r="AK30" s="81"/>
      <c r="AL30" s="81"/>
      <c r="AM30" s="81"/>
      <c r="AN30" s="81"/>
      <c r="AO30" s="81"/>
      <c r="AP30" s="81"/>
      <c r="AQ30" s="84">
        <v>5000000</v>
      </c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137" t="s">
        <v>20</v>
      </c>
      <c r="BE30" s="81"/>
      <c r="BF30" s="81"/>
      <c r="BG30" s="81"/>
      <c r="BH30" s="81"/>
      <c r="BI30" s="81"/>
      <c r="BJ30" s="81"/>
      <c r="BK30" s="81"/>
      <c r="BL30" s="138"/>
      <c r="BM30" s="143">
        <v>5500000</v>
      </c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5"/>
      <c r="BZ30" s="9"/>
      <c r="CA30" s="19"/>
      <c r="CB30" s="77" t="s">
        <v>28</v>
      </c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135">
        <v>22000000</v>
      </c>
      <c r="CP30" s="135"/>
      <c r="CQ30" s="135"/>
      <c r="CR30" s="135"/>
      <c r="CS30" s="135"/>
      <c r="CT30" s="135"/>
      <c r="CU30" s="135"/>
      <c r="CV30" s="135"/>
      <c r="CW30" s="135"/>
      <c r="CX30" s="135"/>
      <c r="CY30" s="135"/>
      <c r="CZ30" s="135"/>
      <c r="DA30" s="135"/>
      <c r="DB30" s="9"/>
      <c r="DC30" s="9"/>
      <c r="DD30" s="25">
        <v>46239</v>
      </c>
      <c r="DE30" s="26" t="s">
        <v>56</v>
      </c>
    </row>
    <row r="31" spans="2:109" s="10" customFormat="1" ht="9" customHeight="1">
      <c r="B31" s="9"/>
      <c r="C31" s="109" t="s">
        <v>36</v>
      </c>
      <c r="D31" s="109"/>
      <c r="E31" s="109"/>
      <c r="F31" s="109"/>
      <c r="G31" s="109"/>
      <c r="H31" s="110" t="s">
        <v>159</v>
      </c>
      <c r="I31" s="110"/>
      <c r="J31" s="76" t="s">
        <v>160</v>
      </c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G31" s="22"/>
      <c r="AH31" s="82"/>
      <c r="AI31" s="83"/>
      <c r="AJ31" s="83"/>
      <c r="AK31" s="83"/>
      <c r="AL31" s="83"/>
      <c r="AM31" s="83"/>
      <c r="AN31" s="83"/>
      <c r="AO31" s="83"/>
      <c r="AP31" s="83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2"/>
      <c r="BE31" s="83"/>
      <c r="BF31" s="83"/>
      <c r="BG31" s="83"/>
      <c r="BH31" s="83"/>
      <c r="BI31" s="83"/>
      <c r="BJ31" s="83"/>
      <c r="BK31" s="83"/>
      <c r="BL31" s="139"/>
      <c r="BM31" s="146"/>
      <c r="BN31" s="147"/>
      <c r="BO31" s="147"/>
      <c r="BP31" s="147"/>
      <c r="BQ31" s="147"/>
      <c r="BR31" s="147"/>
      <c r="BS31" s="147"/>
      <c r="BT31" s="147"/>
      <c r="BU31" s="147"/>
      <c r="BV31" s="147"/>
      <c r="BW31" s="147"/>
      <c r="BX31" s="147"/>
      <c r="BY31" s="148"/>
      <c r="BZ31" s="9"/>
      <c r="CA31" s="19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135"/>
      <c r="CP31" s="135"/>
      <c r="CQ31" s="135"/>
      <c r="CR31" s="135"/>
      <c r="CS31" s="135"/>
      <c r="CT31" s="135"/>
      <c r="CU31" s="135"/>
      <c r="CV31" s="135"/>
      <c r="CW31" s="135"/>
      <c r="CX31" s="135"/>
      <c r="CY31" s="135"/>
      <c r="CZ31" s="135"/>
      <c r="DA31" s="135"/>
      <c r="DB31" s="9"/>
      <c r="DC31" s="9"/>
      <c r="DD31" s="19">
        <v>-13</v>
      </c>
      <c r="DE31" s="26" t="s">
        <v>59</v>
      </c>
    </row>
    <row r="32" spans="2:109" s="10" customFormat="1" ht="9" customHeight="1">
      <c r="B32" s="11"/>
      <c r="C32" s="109"/>
      <c r="D32" s="109"/>
      <c r="E32" s="109"/>
      <c r="F32" s="109"/>
      <c r="G32" s="109"/>
      <c r="H32" s="110"/>
      <c r="I32" s="110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G32" s="22"/>
      <c r="AH32" s="152" t="s">
        <v>16</v>
      </c>
      <c r="AI32" s="153"/>
      <c r="AJ32" s="153"/>
      <c r="AK32" s="153"/>
      <c r="AL32" s="153"/>
      <c r="AM32" s="153"/>
      <c r="AN32" s="153"/>
      <c r="AO32" s="153"/>
      <c r="AP32" s="153"/>
      <c r="AQ32" s="156">
        <v>500000</v>
      </c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82"/>
      <c r="BE32" s="83"/>
      <c r="BF32" s="83"/>
      <c r="BG32" s="83"/>
      <c r="BH32" s="83"/>
      <c r="BI32" s="83"/>
      <c r="BJ32" s="83"/>
      <c r="BK32" s="83"/>
      <c r="BL32" s="139"/>
      <c r="BM32" s="146"/>
      <c r="BN32" s="147"/>
      <c r="BO32" s="147"/>
      <c r="BP32" s="147"/>
      <c r="BQ32" s="147"/>
      <c r="BR32" s="147"/>
      <c r="BS32" s="147"/>
      <c r="BT32" s="147"/>
      <c r="BU32" s="147"/>
      <c r="BV32" s="147"/>
      <c r="BW32" s="147"/>
      <c r="BX32" s="147"/>
      <c r="BY32" s="148"/>
      <c r="BZ32" s="9"/>
      <c r="CA32" s="19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9"/>
      <c r="DC32" s="9"/>
      <c r="DD32" s="27" t="s">
        <v>161</v>
      </c>
      <c r="DE32" s="26"/>
    </row>
    <row r="33" spans="1:109" s="10" customFormat="1" ht="9" customHeight="1">
      <c r="B33" s="9"/>
      <c r="C33" s="28"/>
      <c r="D33" s="28"/>
      <c r="E33" s="28"/>
      <c r="F33" s="28"/>
      <c r="G33" s="28"/>
      <c r="H33" s="28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2"/>
      <c r="AH33" s="140"/>
      <c r="AI33" s="141"/>
      <c r="AJ33" s="141"/>
      <c r="AK33" s="141"/>
      <c r="AL33" s="141"/>
      <c r="AM33" s="141"/>
      <c r="AN33" s="141"/>
      <c r="AO33" s="141"/>
      <c r="AP33" s="141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140"/>
      <c r="BE33" s="141"/>
      <c r="BF33" s="141"/>
      <c r="BG33" s="141"/>
      <c r="BH33" s="141"/>
      <c r="BI33" s="141"/>
      <c r="BJ33" s="141"/>
      <c r="BK33" s="141"/>
      <c r="BL33" s="142"/>
      <c r="BM33" s="149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1"/>
      <c r="BZ33" s="9"/>
      <c r="CA33" s="19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135"/>
      <c r="CP33" s="135"/>
      <c r="CQ33" s="135"/>
      <c r="CR33" s="135"/>
      <c r="CS33" s="135"/>
      <c r="CT33" s="135"/>
      <c r="CU33" s="135"/>
      <c r="CV33" s="135"/>
      <c r="CW33" s="135"/>
      <c r="CX33" s="135"/>
      <c r="CY33" s="135"/>
      <c r="CZ33" s="135"/>
      <c r="DA33" s="135"/>
      <c r="DB33" s="9"/>
      <c r="DC33" s="9"/>
      <c r="DD33" s="19"/>
      <c r="DE33" s="26"/>
    </row>
    <row r="34" spans="1:109" s="10" customFormat="1" ht="9" customHeight="1">
      <c r="B34" s="11"/>
      <c r="C34" s="28"/>
      <c r="D34" s="28"/>
      <c r="E34" s="28"/>
      <c r="F34" s="29"/>
      <c r="G34" s="29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2"/>
      <c r="AH34" s="80" t="s">
        <v>21</v>
      </c>
      <c r="AI34" s="81"/>
      <c r="AJ34" s="81"/>
      <c r="AK34" s="81"/>
      <c r="AL34" s="81"/>
      <c r="AM34" s="81"/>
      <c r="AN34" s="81"/>
      <c r="AO34" s="81"/>
      <c r="AP34" s="81"/>
      <c r="AQ34" s="84">
        <v>35000000</v>
      </c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163" t="s">
        <v>22</v>
      </c>
      <c r="BE34" s="164"/>
      <c r="BF34" s="164"/>
      <c r="BG34" s="164"/>
      <c r="BH34" s="164"/>
      <c r="BI34" s="164"/>
      <c r="BJ34" s="164"/>
      <c r="BK34" s="164"/>
      <c r="BL34" s="164"/>
      <c r="BM34" s="143">
        <v>38500000</v>
      </c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5"/>
      <c r="BZ34" s="9"/>
      <c r="CA34" s="19"/>
      <c r="CB34" s="77" t="s">
        <v>25</v>
      </c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9">
        <v>16500000</v>
      </c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9"/>
      <c r="DC34" s="9"/>
      <c r="DD34" s="30"/>
      <c r="DE34" s="24"/>
    </row>
    <row r="35" spans="1:109" s="10" customFormat="1" ht="9" customHeight="1">
      <c r="B35" s="9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22"/>
      <c r="AH35" s="82"/>
      <c r="AI35" s="83"/>
      <c r="AJ35" s="83"/>
      <c r="AK35" s="83"/>
      <c r="AL35" s="83"/>
      <c r="AM35" s="83"/>
      <c r="AN35" s="83"/>
      <c r="AO35" s="83"/>
      <c r="AP35" s="83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164"/>
      <c r="BE35" s="164"/>
      <c r="BF35" s="164"/>
      <c r="BG35" s="164"/>
      <c r="BH35" s="164"/>
      <c r="BI35" s="164"/>
      <c r="BJ35" s="164"/>
      <c r="BK35" s="164"/>
      <c r="BL35" s="164"/>
      <c r="BM35" s="146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8"/>
      <c r="BZ35" s="9"/>
      <c r="CA35" s="19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9"/>
      <c r="DC35" s="9"/>
      <c r="DD35" s="30"/>
      <c r="DE35" s="24"/>
    </row>
    <row r="36" spans="1:109" s="10" customFormat="1" ht="9" customHeight="1">
      <c r="B36" s="9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9"/>
      <c r="AH36" s="169" t="s">
        <v>16</v>
      </c>
      <c r="AI36" s="169"/>
      <c r="AJ36" s="169"/>
      <c r="AK36" s="169"/>
      <c r="AL36" s="169"/>
      <c r="AM36" s="169"/>
      <c r="AN36" s="169"/>
      <c r="AO36" s="169"/>
      <c r="AP36" s="169"/>
      <c r="AQ36" s="156">
        <v>3500000</v>
      </c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64"/>
      <c r="BE36" s="164"/>
      <c r="BF36" s="164"/>
      <c r="BG36" s="164"/>
      <c r="BH36" s="164"/>
      <c r="BI36" s="164"/>
      <c r="BJ36" s="164"/>
      <c r="BK36" s="164"/>
      <c r="BL36" s="164"/>
      <c r="BM36" s="146"/>
      <c r="BN36" s="147"/>
      <c r="BO36" s="147"/>
      <c r="BP36" s="147"/>
      <c r="BQ36" s="147"/>
      <c r="BR36" s="147"/>
      <c r="BS36" s="147"/>
      <c r="BT36" s="147"/>
      <c r="BU36" s="147"/>
      <c r="BV36" s="147"/>
      <c r="BW36" s="147"/>
      <c r="BX36" s="147"/>
      <c r="BY36" s="148"/>
      <c r="BZ36" s="9"/>
      <c r="CA36" s="19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9"/>
      <c r="DC36" s="9"/>
      <c r="DD36" s="30"/>
      <c r="DE36" s="24"/>
    </row>
    <row r="37" spans="1:109" s="10" customFormat="1" ht="9" customHeight="1">
      <c r="B37" s="9"/>
      <c r="C37" s="76" t="s">
        <v>37</v>
      </c>
      <c r="D37" s="76"/>
      <c r="E37" s="76"/>
      <c r="F37" s="76"/>
      <c r="G37" s="76"/>
      <c r="H37" s="76"/>
      <c r="I37" s="76"/>
      <c r="J37" s="76"/>
      <c r="K37" s="76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31"/>
      <c r="AD37" s="31"/>
      <c r="AE37" s="31"/>
      <c r="AF37" s="31"/>
      <c r="AG37" s="9"/>
      <c r="AH37" s="164"/>
      <c r="AI37" s="164"/>
      <c r="AJ37" s="164"/>
      <c r="AK37" s="164"/>
      <c r="AL37" s="164"/>
      <c r="AM37" s="164"/>
      <c r="AN37" s="164"/>
      <c r="AO37" s="164"/>
      <c r="AP37" s="16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164"/>
      <c r="BE37" s="164"/>
      <c r="BF37" s="164"/>
      <c r="BG37" s="164"/>
      <c r="BH37" s="164"/>
      <c r="BI37" s="164"/>
      <c r="BJ37" s="164"/>
      <c r="BK37" s="164"/>
      <c r="BL37" s="164"/>
      <c r="BM37" s="149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1"/>
      <c r="BZ37" s="9"/>
      <c r="CA37" s="19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9"/>
      <c r="DC37" s="9"/>
      <c r="DD37" s="20"/>
      <c r="DE37" s="24"/>
    </row>
    <row r="38" spans="1:109" s="10" customFormat="1" ht="9" customHeight="1">
      <c r="B38" s="9"/>
      <c r="C38" s="76"/>
      <c r="D38" s="76"/>
      <c r="E38" s="76"/>
      <c r="F38" s="76"/>
      <c r="G38" s="76"/>
      <c r="H38" s="76"/>
      <c r="I38" s="76"/>
      <c r="J38" s="76"/>
      <c r="K38" s="76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31"/>
      <c r="AD38" s="31"/>
      <c r="AE38" s="31"/>
      <c r="AF38" s="31"/>
      <c r="AG38" s="9"/>
      <c r="AH38" s="170" t="s">
        <v>14</v>
      </c>
      <c r="AI38" s="170"/>
      <c r="AJ38" s="170"/>
      <c r="AK38" s="170"/>
      <c r="AL38" s="170"/>
      <c r="AM38" s="170"/>
      <c r="AN38" s="170"/>
      <c r="AO38" s="170"/>
      <c r="AP38" s="170"/>
      <c r="AQ38" s="165" t="s">
        <v>15</v>
      </c>
      <c r="AR38" s="166"/>
      <c r="AS38" s="166"/>
      <c r="AT38" s="166"/>
      <c r="AU38" s="166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3"/>
      <c r="BI38" s="165"/>
      <c r="BJ38" s="166"/>
      <c r="BK38" s="166"/>
      <c r="BL38" s="166"/>
      <c r="BM38" s="166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3"/>
      <c r="BZ38" s="9"/>
      <c r="CA38" s="19"/>
      <c r="CB38" s="78" t="s">
        <v>26</v>
      </c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9">
        <v>1500000</v>
      </c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9"/>
      <c r="DC38" s="9"/>
      <c r="DD38" s="20"/>
      <c r="DE38" s="24"/>
    </row>
    <row r="39" spans="1:109" ht="9" customHeight="1">
      <c r="B39" s="9"/>
      <c r="C39" s="107" t="s">
        <v>142</v>
      </c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 t="s">
        <v>144</v>
      </c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31"/>
      <c r="AD39" s="31"/>
      <c r="AE39" s="31"/>
      <c r="AF39" s="31"/>
      <c r="AG39" s="9"/>
      <c r="AH39" s="170"/>
      <c r="AI39" s="170"/>
      <c r="AJ39" s="170"/>
      <c r="AK39" s="170"/>
      <c r="AL39" s="170"/>
      <c r="AM39" s="170"/>
      <c r="AN39" s="170"/>
      <c r="AO39" s="170"/>
      <c r="AP39" s="170"/>
      <c r="AQ39" s="167"/>
      <c r="AR39" s="121"/>
      <c r="AS39" s="121"/>
      <c r="AT39" s="121"/>
      <c r="AU39" s="121"/>
      <c r="AV39" s="9"/>
      <c r="AW39" s="9"/>
      <c r="AX39" s="9"/>
      <c r="AY39" s="9"/>
      <c r="AZ39" s="9"/>
      <c r="BA39" s="9"/>
      <c r="BD39" s="159">
        <v>1</v>
      </c>
      <c r="BE39" s="159"/>
      <c r="BF39" s="159"/>
      <c r="BG39" s="159"/>
      <c r="BH39" s="160"/>
      <c r="BI39" s="167"/>
      <c r="BJ39" s="121"/>
      <c r="BK39" s="121"/>
      <c r="BL39" s="121"/>
      <c r="BM39" s="121"/>
      <c r="BN39" s="171"/>
      <c r="BO39" s="171"/>
      <c r="BP39" s="171"/>
      <c r="BQ39" s="173"/>
      <c r="BR39" s="173"/>
      <c r="BS39" s="173"/>
      <c r="BT39" s="173"/>
      <c r="BU39" s="159"/>
      <c r="BV39" s="159"/>
      <c r="BW39" s="159"/>
      <c r="BX39" s="159"/>
      <c r="BY39" s="160"/>
      <c r="BZ39" s="9"/>
      <c r="CA39" s="19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9"/>
      <c r="DC39" s="9"/>
      <c r="DD39" s="20"/>
      <c r="DE39" s="24"/>
    </row>
    <row r="40" spans="1:109" ht="9" customHeight="1">
      <c r="B40" s="9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31"/>
      <c r="AD40" s="31"/>
      <c r="AE40" s="31"/>
      <c r="AF40" s="31"/>
      <c r="AG40" s="9"/>
      <c r="AH40" s="170"/>
      <c r="AI40" s="170"/>
      <c r="AJ40" s="170"/>
      <c r="AK40" s="170"/>
      <c r="AL40" s="170"/>
      <c r="AM40" s="170"/>
      <c r="AN40" s="170"/>
      <c r="AO40" s="170"/>
      <c r="AP40" s="170"/>
      <c r="AQ40" s="34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6"/>
      <c r="BC40" s="37"/>
      <c r="BD40" s="161"/>
      <c r="BE40" s="161"/>
      <c r="BF40" s="161"/>
      <c r="BG40" s="161"/>
      <c r="BH40" s="162"/>
      <c r="BI40" s="34"/>
      <c r="BJ40" s="35"/>
      <c r="BK40" s="35"/>
      <c r="BL40" s="35"/>
      <c r="BM40" s="35"/>
      <c r="BN40" s="172"/>
      <c r="BO40" s="172"/>
      <c r="BP40" s="172"/>
      <c r="BQ40" s="94"/>
      <c r="BR40" s="94"/>
      <c r="BS40" s="94"/>
      <c r="BT40" s="94"/>
      <c r="BU40" s="161"/>
      <c r="BV40" s="161"/>
      <c r="BW40" s="161"/>
      <c r="BX40" s="161"/>
      <c r="BY40" s="162"/>
      <c r="BZ40" s="9"/>
      <c r="CA40" s="19"/>
      <c r="CB40" s="78" t="s">
        <v>29</v>
      </c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9">
        <v>16500000</v>
      </c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9"/>
      <c r="DC40" s="9"/>
      <c r="DD40" s="20"/>
      <c r="DE40" s="24"/>
    </row>
    <row r="41" spans="1:109" ht="9" customHeight="1">
      <c r="A41" s="6"/>
      <c r="B41" s="7"/>
      <c r="C41" s="107" t="s">
        <v>7</v>
      </c>
      <c r="D41" s="107"/>
      <c r="E41" s="107"/>
      <c r="F41" s="107"/>
      <c r="G41" s="107"/>
      <c r="H41" s="107"/>
      <c r="I41" s="107"/>
      <c r="J41" s="107" t="s">
        <v>162</v>
      </c>
      <c r="K41" s="107"/>
      <c r="L41" s="107"/>
      <c r="M41" s="107"/>
      <c r="N41" s="107" t="s">
        <v>6</v>
      </c>
      <c r="O41" s="107"/>
      <c r="P41" s="107"/>
      <c r="Q41" s="107"/>
      <c r="R41" s="107"/>
      <c r="S41" s="107"/>
      <c r="T41" s="107">
        <v>123456</v>
      </c>
      <c r="U41" s="107"/>
      <c r="V41" s="107"/>
      <c r="W41" s="107"/>
      <c r="X41" s="107"/>
      <c r="Y41" s="107"/>
      <c r="Z41" s="107"/>
      <c r="AA41" s="107"/>
      <c r="AB41" s="107"/>
      <c r="AC41" s="7"/>
      <c r="AD41" s="7"/>
      <c r="AE41" s="7"/>
      <c r="AF41" s="7"/>
      <c r="AG41" s="7"/>
      <c r="AH41" s="38"/>
      <c r="AI41" s="38"/>
      <c r="AJ41" s="38"/>
      <c r="AK41" s="38"/>
      <c r="AL41" s="38"/>
      <c r="AM41" s="38"/>
      <c r="AN41" s="38"/>
      <c r="AO41" s="38"/>
      <c r="AP41" s="38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22"/>
      <c r="BD41" s="22"/>
      <c r="BE41" s="22"/>
      <c r="BF41" s="22"/>
      <c r="BG41" s="22"/>
      <c r="BH41" s="22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9"/>
      <c r="CA41" s="19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9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9"/>
      <c r="DC41" s="9"/>
      <c r="DD41" s="20"/>
      <c r="DE41" s="20"/>
    </row>
    <row r="42" spans="1:109" ht="9" customHeight="1">
      <c r="B42" s="7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9"/>
      <c r="AD42" s="9"/>
      <c r="AE42" s="9"/>
      <c r="AF42" s="9"/>
      <c r="AG42" s="9"/>
      <c r="AH42" s="174" t="s">
        <v>60</v>
      </c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40"/>
      <c r="BE42" s="40"/>
      <c r="BF42" s="40"/>
      <c r="BG42" s="40"/>
      <c r="BH42" s="40"/>
      <c r="BI42" s="32"/>
      <c r="BJ42" s="32"/>
      <c r="BK42" s="32"/>
      <c r="BL42" s="32"/>
      <c r="BM42" s="32"/>
      <c r="BN42" s="32"/>
      <c r="BO42" s="32"/>
      <c r="BP42" s="32"/>
      <c r="BQ42" s="32"/>
      <c r="BR42" s="40"/>
      <c r="BS42" s="40"/>
      <c r="BT42" s="40"/>
      <c r="BU42" s="40"/>
      <c r="BV42" s="40"/>
      <c r="BW42" s="40"/>
      <c r="BX42" s="32"/>
      <c r="BY42" s="33"/>
      <c r="BZ42" s="9"/>
      <c r="CA42" s="9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9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79"/>
      <c r="DB42" s="9"/>
      <c r="DC42" s="9"/>
      <c r="DD42" s="20"/>
      <c r="DE42" s="20"/>
    </row>
    <row r="43" spans="1:109" s="10" customFormat="1" ht="9" customHeight="1">
      <c r="B43" s="11"/>
      <c r="C43" s="107" t="s">
        <v>38</v>
      </c>
      <c r="D43" s="107"/>
      <c r="E43" s="107"/>
      <c r="F43" s="107"/>
      <c r="G43" s="107"/>
      <c r="H43" s="107"/>
      <c r="I43" s="107"/>
      <c r="J43" s="107" t="s">
        <v>146</v>
      </c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9"/>
      <c r="AD43" s="9"/>
      <c r="AE43" s="9"/>
      <c r="AF43" s="9"/>
      <c r="AG43" s="9"/>
      <c r="AH43" s="176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I43" s="7"/>
      <c r="BJ43" s="7"/>
      <c r="BK43" s="7"/>
      <c r="BL43" s="7"/>
      <c r="BM43" s="7"/>
      <c r="BN43" s="7"/>
      <c r="BO43" s="9"/>
      <c r="BP43" s="9"/>
      <c r="BQ43" s="9"/>
      <c r="BX43" s="9"/>
      <c r="BY43" s="41"/>
      <c r="BZ43" s="9"/>
      <c r="CA43" s="9"/>
      <c r="CB43" s="78"/>
      <c r="CC43" s="78"/>
      <c r="CD43" s="78"/>
      <c r="CE43" s="78"/>
      <c r="CF43" s="78"/>
      <c r="CG43" s="78"/>
      <c r="CH43" s="78"/>
      <c r="CI43" s="78"/>
      <c r="CJ43" s="78"/>
      <c r="CK43" s="78"/>
      <c r="CL43" s="78"/>
      <c r="CM43" s="78"/>
      <c r="CN43" s="78"/>
      <c r="CO43" s="79"/>
      <c r="CP43" s="79"/>
      <c r="CQ43" s="79"/>
      <c r="CR43" s="79"/>
      <c r="CS43" s="79"/>
      <c r="CT43" s="79"/>
      <c r="CU43" s="79"/>
      <c r="CV43" s="79"/>
      <c r="CW43" s="79"/>
      <c r="CX43" s="79"/>
      <c r="CY43" s="79"/>
      <c r="CZ43" s="79"/>
      <c r="DA43" s="79"/>
      <c r="DB43" s="9"/>
      <c r="DC43" s="9"/>
      <c r="DD43" s="20"/>
      <c r="DE43" s="20"/>
    </row>
    <row r="44" spans="1:109" s="10" customFormat="1" ht="18" customHeight="1">
      <c r="B44" s="9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9"/>
      <c r="AD44" s="9"/>
      <c r="AE44" s="9"/>
      <c r="AF44" s="9"/>
      <c r="AG44" s="9"/>
      <c r="AH44" s="178" t="s">
        <v>172</v>
      </c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42"/>
      <c r="BL44" s="123">
        <v>46176</v>
      </c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80"/>
      <c r="BZ44" s="9"/>
      <c r="CA44" s="9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  <c r="CM44" s="78"/>
      <c r="CN44" s="78"/>
      <c r="CO44" s="79"/>
      <c r="CP44" s="79"/>
      <c r="CQ44" s="79"/>
      <c r="CR44" s="79"/>
      <c r="CS44" s="79"/>
      <c r="CT44" s="79"/>
      <c r="CU44" s="79"/>
      <c r="CV44" s="79"/>
      <c r="CW44" s="79"/>
      <c r="CX44" s="79"/>
      <c r="CY44" s="79"/>
      <c r="CZ44" s="79"/>
      <c r="DA44" s="79"/>
      <c r="DB44" s="9"/>
      <c r="DC44" s="9"/>
      <c r="DD44" s="19"/>
      <c r="DE44" s="19"/>
    </row>
    <row r="45" spans="1:109" s="10" customFormat="1" ht="18" customHeight="1">
      <c r="B45" s="9"/>
      <c r="C45" s="11"/>
      <c r="D45" s="11"/>
      <c r="E45" s="11"/>
      <c r="F45" s="11"/>
      <c r="G45" s="11"/>
      <c r="H45" s="11"/>
      <c r="I45" s="11"/>
      <c r="J45" s="11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43"/>
      <c r="BZ45" s="9"/>
      <c r="CA45" s="9"/>
      <c r="CW45" s="44"/>
      <c r="CX45" s="44"/>
      <c r="CY45" s="21"/>
      <c r="CZ45" s="44"/>
      <c r="DA45" s="44"/>
      <c r="DB45" s="9"/>
      <c r="DC45" s="9"/>
      <c r="DD45" s="19"/>
      <c r="DE45" s="19"/>
    </row>
    <row r="46" spans="1:109" s="10" customFormat="1" ht="9" customHeight="1">
      <c r="B46" s="12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DB46" s="9"/>
      <c r="DC46" s="9"/>
      <c r="DD46" s="19"/>
      <c r="DE46" s="19"/>
    </row>
    <row r="47" spans="1:109" s="10" customFormat="1" ht="9" customHeight="1">
      <c r="B47" s="12"/>
      <c r="C47" s="73" t="s">
        <v>61</v>
      </c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45"/>
      <c r="S47" s="45"/>
      <c r="T47" s="45"/>
      <c r="U47" s="45"/>
      <c r="V47" s="45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8"/>
      <c r="DB47" s="9"/>
      <c r="DC47" s="9"/>
      <c r="DD47" s="19"/>
      <c r="DE47" s="19"/>
    </row>
    <row r="48" spans="1:109" s="10" customFormat="1" ht="9" customHeight="1">
      <c r="B48" s="12"/>
      <c r="C48" s="75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11"/>
      <c r="S48" s="11"/>
      <c r="T48" s="11"/>
      <c r="U48" s="11"/>
      <c r="V48" s="11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49"/>
      <c r="DB48" s="9"/>
      <c r="DC48" s="9"/>
    </row>
    <row r="49" spans="1:109" s="10" customFormat="1" ht="9" customHeight="1">
      <c r="B49" s="12"/>
      <c r="C49" s="50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49"/>
      <c r="DB49" s="9"/>
      <c r="DC49" s="9"/>
    </row>
    <row r="50" spans="1:109" s="10" customFormat="1" ht="9" customHeight="1">
      <c r="B50" s="12"/>
      <c r="C50" s="50"/>
      <c r="D50" s="181" t="s">
        <v>164</v>
      </c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L50" s="181"/>
      <c r="BM50" s="181"/>
      <c r="BN50" s="181"/>
      <c r="BO50" s="181"/>
      <c r="BP50" s="181"/>
      <c r="BQ50" s="181"/>
      <c r="BR50" s="181"/>
      <c r="BS50" s="181"/>
      <c r="BT50" s="181"/>
      <c r="BU50" s="181"/>
      <c r="BV50" s="181"/>
      <c r="BW50" s="181"/>
      <c r="BX50" s="181"/>
      <c r="BY50" s="181"/>
      <c r="BZ50" s="181"/>
      <c r="CA50" s="181"/>
      <c r="CB50" s="181"/>
      <c r="CC50" s="181"/>
      <c r="CD50" s="181"/>
      <c r="CE50" s="181"/>
      <c r="CF50" s="181"/>
      <c r="CG50" s="181"/>
      <c r="CH50" s="181"/>
      <c r="CI50" s="181"/>
      <c r="CJ50" s="181"/>
      <c r="CK50" s="181"/>
      <c r="CL50" s="181"/>
      <c r="CM50" s="181"/>
      <c r="CN50" s="181"/>
      <c r="CO50" s="181"/>
      <c r="CP50" s="181"/>
      <c r="CQ50" s="181"/>
      <c r="CR50" s="181"/>
      <c r="CS50" s="181"/>
      <c r="CT50" s="181"/>
      <c r="CU50" s="181"/>
      <c r="CV50" s="181"/>
      <c r="CW50" s="181"/>
      <c r="CX50" s="181"/>
      <c r="CY50" s="181"/>
      <c r="CZ50" s="181"/>
      <c r="DA50" s="49"/>
      <c r="DB50" s="9"/>
      <c r="DC50" s="9"/>
    </row>
    <row r="51" spans="1:109" s="10" customFormat="1" ht="9" customHeight="1">
      <c r="B51" s="12"/>
      <c r="C51" s="50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1"/>
      <c r="BJ51" s="181"/>
      <c r="BK51" s="181"/>
      <c r="BL51" s="181"/>
      <c r="BM51" s="181"/>
      <c r="BN51" s="181"/>
      <c r="BO51" s="181"/>
      <c r="BP51" s="181"/>
      <c r="BQ51" s="181"/>
      <c r="BR51" s="181"/>
      <c r="BS51" s="181"/>
      <c r="BT51" s="181"/>
      <c r="BU51" s="181"/>
      <c r="BV51" s="181"/>
      <c r="BW51" s="181"/>
      <c r="BX51" s="181"/>
      <c r="BY51" s="181"/>
      <c r="BZ51" s="181"/>
      <c r="CA51" s="181"/>
      <c r="CB51" s="181"/>
      <c r="CC51" s="181"/>
      <c r="CD51" s="181"/>
      <c r="CE51" s="181"/>
      <c r="CF51" s="181"/>
      <c r="CG51" s="181"/>
      <c r="CH51" s="181"/>
      <c r="CI51" s="181"/>
      <c r="CJ51" s="181"/>
      <c r="CK51" s="181"/>
      <c r="CL51" s="181"/>
      <c r="CM51" s="181"/>
      <c r="CN51" s="181"/>
      <c r="CO51" s="181"/>
      <c r="CP51" s="181"/>
      <c r="CQ51" s="181"/>
      <c r="CR51" s="181"/>
      <c r="CS51" s="181"/>
      <c r="CT51" s="181"/>
      <c r="CU51" s="181"/>
      <c r="CV51" s="181"/>
      <c r="CW51" s="181"/>
      <c r="CX51" s="181"/>
      <c r="CY51" s="181"/>
      <c r="CZ51" s="181"/>
      <c r="DA51" s="49"/>
      <c r="DB51" s="9"/>
    </row>
    <row r="52" spans="1:109" s="10" customFormat="1" ht="9" customHeight="1">
      <c r="B52" s="12"/>
      <c r="C52" s="51"/>
      <c r="D52" s="182" t="s">
        <v>165</v>
      </c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  <c r="AG52" s="182"/>
      <c r="AH52" s="182"/>
      <c r="AI52" s="182"/>
      <c r="AJ52" s="182"/>
      <c r="AK52" s="182"/>
      <c r="AL52" s="182"/>
      <c r="AM52" s="182"/>
      <c r="AN52" s="182"/>
      <c r="AO52" s="182"/>
      <c r="AP52" s="182"/>
      <c r="AQ52" s="182"/>
      <c r="AR52" s="182"/>
      <c r="AS52" s="182"/>
      <c r="AT52" s="182"/>
      <c r="AU52" s="182"/>
      <c r="AV52" s="182"/>
      <c r="AW52" s="182"/>
      <c r="AX52" s="182"/>
      <c r="AY52" s="182"/>
      <c r="AZ52" s="182"/>
      <c r="BA52" s="182"/>
      <c r="BB52" s="182"/>
      <c r="BC52" s="182"/>
      <c r="BD52" s="182"/>
      <c r="BE52" s="182"/>
      <c r="BF52" s="182"/>
      <c r="BG52" s="182"/>
      <c r="BH52" s="182"/>
      <c r="BI52" s="182"/>
      <c r="BJ52" s="182"/>
      <c r="BK52" s="182"/>
      <c r="BL52" s="182"/>
      <c r="BM52" s="182"/>
      <c r="BN52" s="182"/>
      <c r="BO52" s="182"/>
      <c r="BP52" s="182"/>
      <c r="BQ52" s="182"/>
      <c r="BR52" s="182"/>
      <c r="BS52" s="182"/>
      <c r="BT52" s="182"/>
      <c r="BU52" s="182"/>
      <c r="BV52" s="182"/>
      <c r="BW52" s="182"/>
      <c r="BX52" s="182"/>
      <c r="BY52" s="182"/>
      <c r="BZ52" s="182"/>
      <c r="CA52" s="182"/>
      <c r="CB52" s="182"/>
      <c r="CC52" s="182"/>
      <c r="CD52" s="182"/>
      <c r="CE52" s="182"/>
      <c r="CF52" s="182"/>
      <c r="CG52" s="182"/>
      <c r="CH52" s="182"/>
      <c r="CI52" s="182"/>
      <c r="CJ52" s="182"/>
      <c r="CK52" s="182"/>
      <c r="CL52" s="182"/>
      <c r="CM52" s="182"/>
      <c r="CN52" s="182"/>
      <c r="CO52" s="182"/>
      <c r="CP52" s="182"/>
      <c r="CQ52" s="182"/>
      <c r="CR52" s="182"/>
      <c r="CS52" s="182"/>
      <c r="CT52" s="182"/>
      <c r="CU52" s="182"/>
      <c r="CV52" s="182"/>
      <c r="CW52" s="182"/>
      <c r="CX52" s="182"/>
      <c r="CY52" s="182"/>
      <c r="CZ52" s="182"/>
      <c r="DA52" s="49"/>
      <c r="DB52" s="9"/>
    </row>
    <row r="53" spans="1:109" s="10" customFormat="1" ht="9" customHeight="1">
      <c r="B53" s="9"/>
      <c r="C53" s="50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2"/>
      <c r="AN53" s="182"/>
      <c r="AO53" s="182"/>
      <c r="AP53" s="182"/>
      <c r="AQ53" s="182"/>
      <c r="AR53" s="182"/>
      <c r="AS53" s="182"/>
      <c r="AT53" s="182"/>
      <c r="AU53" s="182"/>
      <c r="AV53" s="182"/>
      <c r="AW53" s="182"/>
      <c r="AX53" s="182"/>
      <c r="AY53" s="182"/>
      <c r="AZ53" s="182"/>
      <c r="BA53" s="182"/>
      <c r="BB53" s="182"/>
      <c r="BC53" s="182"/>
      <c r="BD53" s="182"/>
      <c r="BE53" s="182"/>
      <c r="BF53" s="182"/>
      <c r="BG53" s="182"/>
      <c r="BH53" s="182"/>
      <c r="BI53" s="182"/>
      <c r="BJ53" s="182"/>
      <c r="BK53" s="182"/>
      <c r="BL53" s="182"/>
      <c r="BM53" s="182"/>
      <c r="BN53" s="182"/>
      <c r="BO53" s="182"/>
      <c r="BP53" s="182"/>
      <c r="BQ53" s="182"/>
      <c r="BR53" s="182"/>
      <c r="BS53" s="182"/>
      <c r="BT53" s="182"/>
      <c r="BU53" s="182"/>
      <c r="BV53" s="182"/>
      <c r="BW53" s="182"/>
      <c r="BX53" s="182"/>
      <c r="BY53" s="182"/>
      <c r="BZ53" s="182"/>
      <c r="CA53" s="182"/>
      <c r="CB53" s="182"/>
      <c r="CC53" s="182"/>
      <c r="CD53" s="182"/>
      <c r="CE53" s="182"/>
      <c r="CF53" s="182"/>
      <c r="CG53" s="182"/>
      <c r="CH53" s="182"/>
      <c r="CI53" s="182"/>
      <c r="CJ53" s="182"/>
      <c r="CK53" s="182"/>
      <c r="CL53" s="182"/>
      <c r="CM53" s="182"/>
      <c r="CN53" s="182"/>
      <c r="CO53" s="182"/>
      <c r="CP53" s="182"/>
      <c r="CQ53" s="182"/>
      <c r="CR53" s="182"/>
      <c r="CS53" s="182"/>
      <c r="CT53" s="182"/>
      <c r="CU53" s="182"/>
      <c r="CV53" s="182"/>
      <c r="CW53" s="182"/>
      <c r="CX53" s="182"/>
      <c r="CY53" s="182"/>
      <c r="CZ53" s="182"/>
      <c r="DA53" s="49"/>
      <c r="DB53" s="9"/>
    </row>
    <row r="54" spans="1:109" s="10" customFormat="1" ht="9" customHeight="1">
      <c r="B54" s="9"/>
      <c r="C54" s="52"/>
      <c r="D54" s="53"/>
      <c r="E54" s="53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5"/>
      <c r="AE54" s="55"/>
      <c r="AF54" s="55"/>
      <c r="AG54" s="55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7"/>
      <c r="DB54" s="9"/>
    </row>
    <row r="55" spans="1:109" s="10" customFormat="1" ht="18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22"/>
      <c r="AE55" s="22"/>
      <c r="AF55" s="22"/>
      <c r="AG55" s="22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27" t="s">
        <v>39</v>
      </c>
    </row>
    <row r="56" spans="1:109" s="10" customFormat="1" ht="9" customHeight="1">
      <c r="B56" s="9"/>
      <c r="C56" s="11"/>
      <c r="D56" s="11"/>
      <c r="E56" s="11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22"/>
      <c r="AE56" s="22"/>
      <c r="AF56" s="22"/>
      <c r="AG56" s="22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</row>
    <row r="57" spans="1:109" ht="28.5">
      <c r="B57" s="2" t="s">
        <v>9</v>
      </c>
      <c r="AC57" s="3"/>
      <c r="AY57" s="4"/>
      <c r="AZ57" s="4"/>
      <c r="BA57" s="4"/>
      <c r="BB57" s="4"/>
      <c r="BC57" s="4"/>
      <c r="BD57" s="4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</row>
    <row r="58" spans="1:109" ht="9" customHeight="1">
      <c r="A58" s="6"/>
      <c r="B58" s="124" t="s">
        <v>89</v>
      </c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125" t="s">
        <v>53</v>
      </c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  <c r="BI58" s="125"/>
      <c r="BJ58" s="125"/>
      <c r="BK58" s="125"/>
      <c r="BL58" s="7"/>
      <c r="BM58" s="7"/>
      <c r="BN58" s="7"/>
      <c r="BO58" s="8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127" t="s">
        <v>2</v>
      </c>
      <c r="CK58" s="127"/>
      <c r="CL58" s="127"/>
      <c r="CM58" s="127"/>
      <c r="CN58" s="127"/>
      <c r="CO58" s="127"/>
      <c r="CP58" s="127"/>
      <c r="CQ58" s="128" t="s">
        <v>152</v>
      </c>
      <c r="CR58" s="129"/>
      <c r="CS58" s="111" t="s">
        <v>153</v>
      </c>
      <c r="CT58" s="112"/>
      <c r="CU58" s="111" t="s">
        <v>154</v>
      </c>
      <c r="CV58" s="112"/>
      <c r="CW58" s="111" t="s">
        <v>123</v>
      </c>
      <c r="CX58" s="112"/>
      <c r="CY58" s="111" t="s">
        <v>155</v>
      </c>
      <c r="CZ58" s="112"/>
      <c r="DA58" s="111" t="s">
        <v>156</v>
      </c>
      <c r="DB58" s="117"/>
    </row>
    <row r="59" spans="1:109" ht="9" customHeight="1"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/>
      <c r="BJ59" s="125"/>
      <c r="BK59" s="125"/>
      <c r="BL59" s="7"/>
      <c r="BM59" s="7"/>
      <c r="BN59" s="7"/>
      <c r="BO59" s="7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127"/>
      <c r="CK59" s="127"/>
      <c r="CL59" s="127"/>
      <c r="CM59" s="127"/>
      <c r="CN59" s="127"/>
      <c r="CO59" s="127"/>
      <c r="CP59" s="127"/>
      <c r="CQ59" s="130"/>
      <c r="CR59" s="131"/>
      <c r="CS59" s="113"/>
      <c r="CT59" s="114"/>
      <c r="CU59" s="113"/>
      <c r="CV59" s="114"/>
      <c r="CW59" s="113"/>
      <c r="CX59" s="114"/>
      <c r="CY59" s="113"/>
      <c r="CZ59" s="114"/>
      <c r="DA59" s="113"/>
      <c r="DB59" s="118"/>
    </row>
    <row r="60" spans="1:109" s="10" customFormat="1" ht="9" customHeight="1" thickBo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  <c r="BI60" s="126"/>
      <c r="BJ60" s="126"/>
      <c r="BK60" s="126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127"/>
      <c r="CK60" s="127"/>
      <c r="CL60" s="127"/>
      <c r="CM60" s="127"/>
      <c r="CN60" s="127"/>
      <c r="CO60" s="127"/>
      <c r="CP60" s="127"/>
      <c r="CQ60" s="132"/>
      <c r="CR60" s="133"/>
      <c r="CS60" s="115"/>
      <c r="CT60" s="116"/>
      <c r="CU60" s="115"/>
      <c r="CV60" s="116"/>
      <c r="CW60" s="115"/>
      <c r="CX60" s="116"/>
      <c r="CY60" s="115"/>
      <c r="CZ60" s="116"/>
      <c r="DA60" s="115"/>
      <c r="DB60" s="119"/>
    </row>
    <row r="61" spans="1:109" s="10" customFormat="1" ht="9" customHeight="1" thickTop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20" t="s">
        <v>1</v>
      </c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  <c r="BI61" s="120"/>
      <c r="BJ61" s="120"/>
      <c r="BK61" s="120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DB61" s="9"/>
    </row>
    <row r="62" spans="1:109" s="10" customFormat="1" ht="9" customHeight="1">
      <c r="B62" s="9"/>
      <c r="C62" s="122" t="s">
        <v>12</v>
      </c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21"/>
      <c r="AU62" s="121"/>
      <c r="AV62" s="121"/>
      <c r="AW62" s="121"/>
      <c r="AX62" s="121"/>
      <c r="AY62" s="121"/>
      <c r="AZ62" s="121"/>
      <c r="BA62" s="121"/>
      <c r="BB62" s="121"/>
      <c r="BC62" s="121"/>
      <c r="BD62" s="121"/>
      <c r="BE62" s="121"/>
      <c r="BF62" s="121"/>
      <c r="BG62" s="121"/>
      <c r="BH62" s="121"/>
      <c r="BI62" s="121"/>
      <c r="BJ62" s="121"/>
      <c r="BK62" s="121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DB62" s="9"/>
      <c r="DC62" s="9"/>
      <c r="DD62" s="9"/>
      <c r="DE62" s="9"/>
    </row>
    <row r="63" spans="1:109" s="10" customFormat="1" ht="18" customHeight="1">
      <c r="B63" s="9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168">
        <v>46178</v>
      </c>
      <c r="CO63" s="168"/>
      <c r="CP63" s="168"/>
      <c r="CQ63" s="168"/>
      <c r="CR63" s="168"/>
      <c r="CS63" s="168"/>
      <c r="CT63" s="168"/>
      <c r="CU63" s="168"/>
      <c r="CV63" s="168"/>
      <c r="CW63" s="168"/>
      <c r="CX63" s="168"/>
      <c r="CY63" s="168"/>
      <c r="CZ63" s="168"/>
      <c r="DA63" s="168"/>
      <c r="DB63" s="9"/>
      <c r="DC63" s="9"/>
      <c r="DE63" s="9"/>
    </row>
    <row r="64" spans="1:109" s="10" customFormat="1" ht="9" customHeight="1">
      <c r="B64" s="12"/>
      <c r="C64" s="88" t="s">
        <v>166</v>
      </c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 t="s">
        <v>4</v>
      </c>
      <c r="W64" s="88"/>
      <c r="X64" s="88"/>
      <c r="Y64" s="88"/>
      <c r="Z64" s="88"/>
      <c r="AA64" s="88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13"/>
      <c r="DE64" s="9"/>
    </row>
    <row r="65" spans="2:109" s="10" customFormat="1" ht="9" customHeight="1">
      <c r="B65" s="12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13"/>
      <c r="DE65" s="9"/>
    </row>
    <row r="66" spans="2:109" s="10" customFormat="1" ht="9" customHeight="1">
      <c r="B66" s="12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CA66" s="9"/>
      <c r="CB66" s="90" t="s">
        <v>32</v>
      </c>
      <c r="CC66" s="91"/>
      <c r="CD66" s="91"/>
      <c r="CE66" s="91"/>
      <c r="CF66" s="91"/>
      <c r="CG66" s="91"/>
      <c r="CH66" s="91"/>
      <c r="CI66" s="91"/>
      <c r="CJ66" s="91"/>
      <c r="CK66" s="91"/>
      <c r="CL66" s="91"/>
      <c r="CM66" s="91"/>
      <c r="CN66" s="91"/>
      <c r="CO66" s="91"/>
      <c r="CP66" s="91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2"/>
      <c r="DB66" s="9"/>
      <c r="DC66" s="9"/>
      <c r="DD66" s="13"/>
      <c r="DE66" s="9"/>
    </row>
    <row r="67" spans="2:109" s="10" customFormat="1" ht="9" customHeight="1">
      <c r="B67" s="12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5"/>
      <c r="W67" s="15"/>
      <c r="X67" s="15"/>
      <c r="Y67" s="15"/>
      <c r="Z67" s="15"/>
      <c r="AA67" s="15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CA67" s="9"/>
      <c r="CB67" s="93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  <c r="CU67" s="94"/>
      <c r="CV67" s="94"/>
      <c r="CW67" s="94"/>
      <c r="CX67" s="94"/>
      <c r="CY67" s="94"/>
      <c r="CZ67" s="94"/>
      <c r="DA67" s="95"/>
      <c r="DB67" s="9"/>
      <c r="DC67" s="9"/>
      <c r="DD67" s="13"/>
      <c r="DE67" s="9"/>
    </row>
    <row r="68" spans="2:109" s="10" customFormat="1" ht="9" customHeight="1">
      <c r="B68" s="12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CA68" s="9"/>
      <c r="CB68" s="96">
        <v>16500000</v>
      </c>
      <c r="CC68" s="97"/>
      <c r="CD68" s="97"/>
      <c r="CE68" s="97"/>
      <c r="CF68" s="97"/>
      <c r="CG68" s="97"/>
      <c r="CH68" s="97"/>
      <c r="CI68" s="97"/>
      <c r="CJ68" s="97"/>
      <c r="CK68" s="97"/>
      <c r="CL68" s="97"/>
      <c r="CM68" s="97"/>
      <c r="CN68" s="97"/>
      <c r="CO68" s="97"/>
      <c r="CP68" s="97"/>
      <c r="CQ68" s="97"/>
      <c r="CR68" s="97"/>
      <c r="CS68" s="97"/>
      <c r="CT68" s="97"/>
      <c r="CU68" s="97"/>
      <c r="CV68" s="97"/>
      <c r="CW68" s="97"/>
      <c r="CX68" s="97"/>
      <c r="CY68" s="97"/>
      <c r="CZ68" s="97"/>
      <c r="DA68" s="98"/>
      <c r="DB68" s="9"/>
      <c r="DC68" s="9"/>
      <c r="DD68" s="13"/>
      <c r="DE68" s="9"/>
    </row>
    <row r="69" spans="2:109" s="10" customFormat="1" ht="9" customHeight="1">
      <c r="B69" s="12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CA69" s="9"/>
      <c r="CB69" s="99"/>
      <c r="CC69" s="100"/>
      <c r="CD69" s="100"/>
      <c r="CE69" s="100"/>
      <c r="CF69" s="100"/>
      <c r="CG69" s="100"/>
      <c r="CH69" s="100"/>
      <c r="CI69" s="100"/>
      <c r="CJ69" s="100"/>
      <c r="CK69" s="100"/>
      <c r="CL69" s="100"/>
      <c r="CM69" s="100"/>
      <c r="CN69" s="100"/>
      <c r="CO69" s="100"/>
      <c r="CP69" s="100"/>
      <c r="CQ69" s="100"/>
      <c r="CR69" s="100"/>
      <c r="CS69" s="100"/>
      <c r="CT69" s="100"/>
      <c r="CU69" s="100"/>
      <c r="CV69" s="100"/>
      <c r="CW69" s="100"/>
      <c r="CX69" s="100"/>
      <c r="CY69" s="100"/>
      <c r="CZ69" s="100"/>
      <c r="DA69" s="101"/>
      <c r="DB69" s="9"/>
      <c r="DC69" s="9"/>
      <c r="DD69" s="13"/>
      <c r="DE69" s="9"/>
    </row>
    <row r="70" spans="2:109" s="10" customFormat="1" ht="9" customHeight="1">
      <c r="B70" s="12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CA70" s="9"/>
      <c r="CB70" s="102"/>
      <c r="CC70" s="103"/>
      <c r="CD70" s="103"/>
      <c r="CE70" s="103"/>
      <c r="CF70" s="103"/>
      <c r="CG70" s="103"/>
      <c r="CH70" s="103"/>
      <c r="CI70" s="103"/>
      <c r="CJ70" s="103"/>
      <c r="CK70" s="103"/>
      <c r="CL70" s="103"/>
      <c r="CM70" s="103"/>
      <c r="CN70" s="103"/>
      <c r="CO70" s="103"/>
      <c r="CP70" s="103"/>
      <c r="CQ70" s="103"/>
      <c r="CR70" s="103"/>
      <c r="CS70" s="103"/>
      <c r="CT70" s="103"/>
      <c r="CU70" s="103"/>
      <c r="CV70" s="103"/>
      <c r="CW70" s="103"/>
      <c r="CX70" s="103"/>
      <c r="CY70" s="103"/>
      <c r="CZ70" s="103"/>
      <c r="DA70" s="104"/>
      <c r="DB70" s="9"/>
      <c r="DC70" s="9"/>
      <c r="DD70" s="13"/>
      <c r="DE70" s="9"/>
    </row>
    <row r="71" spans="2:109" s="10" customFormat="1" ht="9" customHeight="1">
      <c r="B71" s="12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CA71" s="9"/>
      <c r="CB71" s="105" t="s">
        <v>157</v>
      </c>
      <c r="CC71" s="105"/>
      <c r="CD71" s="105"/>
      <c r="CE71" s="105"/>
      <c r="CF71" s="105"/>
      <c r="CG71" s="105"/>
      <c r="CH71" s="105"/>
      <c r="CI71" s="105"/>
      <c r="CJ71" s="105"/>
      <c r="CK71" s="105"/>
      <c r="CL71" s="105"/>
      <c r="CM71" s="105"/>
      <c r="CN71" s="105"/>
      <c r="CO71" s="105"/>
      <c r="CP71" s="105"/>
      <c r="CQ71" s="105"/>
      <c r="CR71" s="105"/>
      <c r="CS71" s="105"/>
      <c r="CT71" s="105"/>
      <c r="CU71" s="105"/>
      <c r="CV71" s="105"/>
      <c r="CW71" s="105"/>
      <c r="CX71" s="105"/>
      <c r="CY71" s="105"/>
      <c r="CZ71" s="105"/>
      <c r="DA71" s="105"/>
      <c r="DB71" s="9"/>
      <c r="DC71" s="9"/>
      <c r="DD71" s="13"/>
      <c r="DE71" s="9"/>
    </row>
    <row r="72" spans="2:109" s="10" customFormat="1" ht="9" customHeight="1">
      <c r="B72" s="12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CA72" s="9"/>
      <c r="CB72" s="106"/>
      <c r="CC72" s="106"/>
      <c r="CD72" s="106"/>
      <c r="CE72" s="106"/>
      <c r="CF72" s="106"/>
      <c r="CG72" s="106"/>
      <c r="CH72" s="106"/>
      <c r="CI72" s="106"/>
      <c r="CJ72" s="106"/>
      <c r="CK72" s="106"/>
      <c r="CL72" s="106"/>
      <c r="CM72" s="106"/>
      <c r="CN72" s="106"/>
      <c r="CO72" s="106"/>
      <c r="CP72" s="106"/>
      <c r="CQ72" s="106"/>
      <c r="CR72" s="106"/>
      <c r="CS72" s="106"/>
      <c r="CT72" s="106"/>
      <c r="CU72" s="106"/>
      <c r="CV72" s="106"/>
      <c r="CW72" s="106"/>
      <c r="CX72" s="106"/>
      <c r="CY72" s="106"/>
      <c r="CZ72" s="106"/>
      <c r="DA72" s="106"/>
      <c r="DB72" s="9"/>
      <c r="DC72" s="9"/>
      <c r="DD72" s="13"/>
      <c r="DE72" s="9"/>
    </row>
    <row r="73" spans="2:109" s="10" customFormat="1" ht="9" customHeight="1">
      <c r="B73" s="12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5"/>
      <c r="W73" s="15"/>
      <c r="X73" s="15"/>
      <c r="Y73" s="15"/>
      <c r="Z73" s="15"/>
      <c r="AA73" s="15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13"/>
      <c r="DE73" s="9"/>
    </row>
    <row r="74" spans="2:109" s="10" customFormat="1" ht="9" customHeight="1">
      <c r="B74" s="12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7"/>
      <c r="W74" s="17"/>
      <c r="X74" s="17"/>
      <c r="Y74" s="17"/>
      <c r="Z74" s="17"/>
      <c r="AA74" s="17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13"/>
      <c r="DE74" s="9"/>
    </row>
    <row r="75" spans="2:109" s="10" customFormat="1" ht="9" customHeight="1">
      <c r="B75" s="12"/>
      <c r="C75" s="107" t="s">
        <v>33</v>
      </c>
      <c r="D75" s="107"/>
      <c r="E75" s="107"/>
      <c r="F75" s="107" t="s">
        <v>126</v>
      </c>
      <c r="G75" s="107"/>
      <c r="H75" s="107"/>
      <c r="I75" s="107" t="s">
        <v>158</v>
      </c>
      <c r="J75" s="107" t="s">
        <v>128</v>
      </c>
      <c r="K75" s="107"/>
      <c r="L75" s="107"/>
      <c r="M75" s="107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9"/>
      <c r="AH75" s="134" t="s">
        <v>30</v>
      </c>
      <c r="AI75" s="134"/>
      <c r="AJ75" s="134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/>
      <c r="BO75" s="134"/>
      <c r="BP75" s="134"/>
      <c r="BQ75" s="134"/>
      <c r="BR75" s="134"/>
      <c r="BS75" s="134"/>
      <c r="BT75" s="134"/>
      <c r="BU75" s="134"/>
      <c r="BV75" s="134"/>
      <c r="BW75" s="134"/>
      <c r="BX75" s="134"/>
      <c r="BY75" s="134"/>
      <c r="CA75" s="9"/>
      <c r="CB75" s="134" t="s">
        <v>31</v>
      </c>
      <c r="CC75" s="134"/>
      <c r="CD75" s="134"/>
      <c r="CE75" s="134"/>
      <c r="CF75" s="134"/>
      <c r="CG75" s="134"/>
      <c r="CH75" s="134"/>
      <c r="CI75" s="134"/>
      <c r="CJ75" s="134"/>
      <c r="CK75" s="134"/>
      <c r="CL75" s="134"/>
      <c r="CM75" s="134"/>
      <c r="CN75" s="134"/>
      <c r="CO75" s="134"/>
      <c r="CP75" s="134"/>
      <c r="CQ75" s="134"/>
      <c r="CR75" s="134"/>
      <c r="CS75" s="134"/>
      <c r="CT75" s="134"/>
      <c r="CU75" s="134"/>
      <c r="CV75" s="134"/>
      <c r="CW75" s="134"/>
      <c r="CX75" s="134"/>
      <c r="CY75" s="134"/>
      <c r="CZ75" s="134"/>
      <c r="DA75" s="134"/>
      <c r="DB75" s="9"/>
      <c r="DC75" s="9"/>
      <c r="DD75" s="13"/>
      <c r="DE75" s="9"/>
    </row>
    <row r="76" spans="2:109" s="10" customFormat="1" ht="9" customHeight="1">
      <c r="B76" s="12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9"/>
      <c r="AH76" s="134"/>
      <c r="AI76" s="134"/>
      <c r="AJ76" s="134"/>
      <c r="AK76" s="134"/>
      <c r="AL76" s="134"/>
      <c r="AM76" s="134"/>
      <c r="AN76" s="134"/>
      <c r="AO76" s="134"/>
      <c r="AP76" s="134"/>
      <c r="AQ76" s="134"/>
      <c r="AR76" s="134"/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/>
      <c r="BO76" s="134"/>
      <c r="BP76" s="134"/>
      <c r="BQ76" s="134"/>
      <c r="BR76" s="134"/>
      <c r="BS76" s="134"/>
      <c r="BT76" s="134"/>
      <c r="BU76" s="134"/>
      <c r="BV76" s="134"/>
      <c r="BW76" s="134"/>
      <c r="BX76" s="134"/>
      <c r="BY76" s="134"/>
      <c r="CA76" s="9"/>
      <c r="CB76" s="134"/>
      <c r="CC76" s="134"/>
      <c r="CD76" s="134"/>
      <c r="CE76" s="134"/>
      <c r="CF76" s="134"/>
      <c r="CG76" s="134"/>
      <c r="CH76" s="134"/>
      <c r="CI76" s="134"/>
      <c r="CJ76" s="134"/>
      <c r="CK76" s="134"/>
      <c r="CL76" s="134"/>
      <c r="CM76" s="134"/>
      <c r="CN76" s="134"/>
      <c r="CO76" s="134"/>
      <c r="CP76" s="134"/>
      <c r="CQ76" s="134"/>
      <c r="CR76" s="134"/>
      <c r="CS76" s="134"/>
      <c r="CT76" s="134"/>
      <c r="CU76" s="134"/>
      <c r="CV76" s="134"/>
      <c r="CW76" s="134"/>
      <c r="CX76" s="134"/>
      <c r="CY76" s="134"/>
      <c r="CZ76" s="134"/>
      <c r="DA76" s="134"/>
      <c r="DB76" s="9"/>
      <c r="DC76" s="9"/>
      <c r="DD76" s="18"/>
      <c r="DE76" s="9"/>
    </row>
    <row r="77" spans="2:109" s="10" customFormat="1" ht="9" customHeight="1">
      <c r="B77" s="12"/>
      <c r="C77" s="157" t="s">
        <v>34</v>
      </c>
      <c r="D77" s="157"/>
      <c r="E77" s="157"/>
      <c r="F77" s="76" t="s">
        <v>130</v>
      </c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9"/>
      <c r="AH77" s="134" t="s">
        <v>13</v>
      </c>
      <c r="AI77" s="134"/>
      <c r="AJ77" s="134"/>
      <c r="AK77" s="134"/>
      <c r="AL77" s="134"/>
      <c r="AM77" s="134"/>
      <c r="AN77" s="134"/>
      <c r="AO77" s="134"/>
      <c r="AP77" s="134"/>
      <c r="AQ77" s="134" t="s">
        <v>8</v>
      </c>
      <c r="AR77" s="134"/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/>
      <c r="BD77" s="134"/>
      <c r="BE77" s="134"/>
      <c r="BF77" s="134"/>
      <c r="BG77" s="134"/>
      <c r="BH77" s="134"/>
      <c r="BI77" s="134"/>
      <c r="BJ77" s="134"/>
      <c r="BK77" s="134"/>
      <c r="BL77" s="134"/>
      <c r="BM77" s="134"/>
      <c r="BN77" s="134"/>
      <c r="BO77" s="134"/>
      <c r="BP77" s="134"/>
      <c r="BQ77" s="134"/>
      <c r="BR77" s="134"/>
      <c r="BS77" s="134"/>
      <c r="BT77" s="134"/>
      <c r="BU77" s="134"/>
      <c r="BV77" s="134"/>
      <c r="BW77" s="134"/>
      <c r="BX77" s="134"/>
      <c r="BY77" s="134"/>
      <c r="CA77" s="19"/>
      <c r="CB77" s="77" t="s">
        <v>23</v>
      </c>
      <c r="CC77" s="78"/>
      <c r="CD77" s="78"/>
      <c r="CE77" s="78"/>
      <c r="CF77" s="78"/>
      <c r="CG77" s="78"/>
      <c r="CH77" s="78"/>
      <c r="CI77" s="78"/>
      <c r="CJ77" s="78"/>
      <c r="CK77" s="78"/>
      <c r="CL77" s="78"/>
      <c r="CM77" s="78"/>
      <c r="CN77" s="78"/>
      <c r="CO77" s="79">
        <v>35000000</v>
      </c>
      <c r="CP77" s="79"/>
      <c r="CQ77" s="79"/>
      <c r="CR77" s="79"/>
      <c r="CS77" s="79"/>
      <c r="CT77" s="79"/>
      <c r="CU77" s="79"/>
      <c r="CV77" s="79"/>
      <c r="CW77" s="79"/>
      <c r="CX77" s="79"/>
      <c r="CY77" s="79"/>
      <c r="CZ77" s="79"/>
      <c r="DA77" s="79"/>
      <c r="DB77" s="9"/>
      <c r="DC77" s="9"/>
      <c r="DD77" s="18"/>
      <c r="DE77" s="20"/>
    </row>
    <row r="78" spans="2:109" s="10" customFormat="1" ht="9" customHeight="1">
      <c r="B78" s="12"/>
      <c r="C78" s="157"/>
      <c r="D78" s="157"/>
      <c r="E78" s="157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9"/>
      <c r="AH78" s="134"/>
      <c r="AI78" s="134"/>
      <c r="AJ78" s="134"/>
      <c r="AK78" s="134"/>
      <c r="AL78" s="134"/>
      <c r="AM78" s="134"/>
      <c r="AN78" s="134"/>
      <c r="AO78" s="134"/>
      <c r="AP78" s="134"/>
      <c r="AQ78" s="134"/>
      <c r="AR78" s="134"/>
      <c r="AS78" s="134"/>
      <c r="AT78" s="134"/>
      <c r="AU78" s="134"/>
      <c r="AV78" s="134"/>
      <c r="AW78" s="134"/>
      <c r="AX78" s="134"/>
      <c r="AY78" s="134"/>
      <c r="AZ78" s="134"/>
      <c r="BA78" s="134"/>
      <c r="BB78" s="134"/>
      <c r="BC78" s="134"/>
      <c r="BD78" s="134"/>
      <c r="BE78" s="134"/>
      <c r="BF78" s="134"/>
      <c r="BG78" s="134"/>
      <c r="BH78" s="134"/>
      <c r="BI78" s="134"/>
      <c r="BJ78" s="134"/>
      <c r="BK78" s="134"/>
      <c r="BL78" s="134"/>
      <c r="BM78" s="134"/>
      <c r="BN78" s="134"/>
      <c r="BO78" s="134"/>
      <c r="BP78" s="134"/>
      <c r="BQ78" s="134"/>
      <c r="BR78" s="134"/>
      <c r="BS78" s="134"/>
      <c r="BT78" s="134"/>
      <c r="BU78" s="134"/>
      <c r="BV78" s="134"/>
      <c r="BW78" s="134"/>
      <c r="BX78" s="134"/>
      <c r="BY78" s="134"/>
      <c r="CA78" s="19"/>
      <c r="CB78" s="78"/>
      <c r="CC78" s="78"/>
      <c r="CD78" s="78"/>
      <c r="CE78" s="78"/>
      <c r="CF78" s="78"/>
      <c r="CG78" s="78"/>
      <c r="CH78" s="78"/>
      <c r="CI78" s="78"/>
      <c r="CJ78" s="78"/>
      <c r="CK78" s="78"/>
      <c r="CL78" s="78"/>
      <c r="CM78" s="78"/>
      <c r="CN78" s="78"/>
      <c r="CO78" s="79"/>
      <c r="CP78" s="79"/>
      <c r="CQ78" s="79"/>
      <c r="CR78" s="79"/>
      <c r="CS78" s="79"/>
      <c r="CT78" s="79"/>
      <c r="CU78" s="79"/>
      <c r="CV78" s="79"/>
      <c r="CW78" s="79"/>
      <c r="CX78" s="79"/>
      <c r="CY78" s="79"/>
      <c r="CZ78" s="79"/>
      <c r="DA78" s="79"/>
      <c r="DB78" s="9"/>
      <c r="DC78" s="9"/>
      <c r="DD78" s="18"/>
      <c r="DE78" s="20"/>
    </row>
    <row r="79" spans="2:109" s="10" customFormat="1" ht="9" customHeight="1">
      <c r="B79" s="9"/>
      <c r="C79" s="158" t="s">
        <v>92</v>
      </c>
      <c r="D79" s="158"/>
      <c r="E79" s="158"/>
      <c r="F79" s="136" t="s">
        <v>132</v>
      </c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6"/>
      <c r="AF79" s="136"/>
      <c r="AG79" s="9"/>
      <c r="AH79" s="134" t="s">
        <v>148</v>
      </c>
      <c r="AI79" s="134"/>
      <c r="AJ79" s="134"/>
      <c r="AK79" s="134"/>
      <c r="AL79" s="134"/>
      <c r="AM79" s="134"/>
      <c r="AN79" s="134"/>
      <c r="AO79" s="134"/>
      <c r="AP79" s="134"/>
      <c r="AQ79" s="154" t="s">
        <v>150</v>
      </c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  <c r="BI79" s="154"/>
      <c r="BJ79" s="154"/>
      <c r="BK79" s="154"/>
      <c r="BL79" s="154"/>
      <c r="BM79" s="154"/>
      <c r="BN79" s="154"/>
      <c r="BO79" s="154"/>
      <c r="BP79" s="154"/>
      <c r="BQ79" s="154"/>
      <c r="BR79" s="154"/>
      <c r="BS79" s="154"/>
      <c r="BT79" s="154"/>
      <c r="BU79" s="154"/>
      <c r="BV79" s="154"/>
      <c r="BW79" s="154"/>
      <c r="BX79" s="154"/>
      <c r="BY79" s="154"/>
      <c r="CA79" s="19"/>
      <c r="CB79" s="78"/>
      <c r="CC79" s="78"/>
      <c r="CD79" s="78"/>
      <c r="CE79" s="78"/>
      <c r="CF79" s="78"/>
      <c r="CG79" s="78"/>
      <c r="CH79" s="78"/>
      <c r="CI79" s="78"/>
      <c r="CJ79" s="78"/>
      <c r="CK79" s="78"/>
      <c r="CL79" s="78"/>
      <c r="CM79" s="78"/>
      <c r="CN79" s="78"/>
      <c r="CO79" s="79"/>
      <c r="CP79" s="79"/>
      <c r="CQ79" s="79"/>
      <c r="CR79" s="79"/>
      <c r="CS79" s="79"/>
      <c r="CT79" s="79"/>
      <c r="CU79" s="79"/>
      <c r="CV79" s="79"/>
      <c r="CW79" s="79"/>
      <c r="CX79" s="79"/>
      <c r="CY79" s="79"/>
      <c r="CZ79" s="79"/>
      <c r="DA79" s="79"/>
      <c r="DB79" s="9"/>
      <c r="DC79" s="9"/>
      <c r="DD79" s="18"/>
      <c r="DE79" s="20"/>
    </row>
    <row r="80" spans="2:109" s="10" customFormat="1" ht="9" customHeight="1">
      <c r="B80" s="9"/>
      <c r="C80" s="158"/>
      <c r="D80" s="158"/>
      <c r="E80" s="158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  <c r="AE80" s="136"/>
      <c r="AF80" s="136"/>
      <c r="AG80" s="9"/>
      <c r="AH80" s="134"/>
      <c r="AI80" s="134"/>
      <c r="AJ80" s="134"/>
      <c r="AK80" s="134"/>
      <c r="AL80" s="134"/>
      <c r="AM80" s="134"/>
      <c r="AN80" s="134"/>
      <c r="AO80" s="134"/>
      <c r="AP80" s="13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  <c r="BI80" s="154"/>
      <c r="BJ80" s="154"/>
      <c r="BK80" s="154"/>
      <c r="BL80" s="154"/>
      <c r="BM80" s="154"/>
      <c r="BN80" s="154"/>
      <c r="BO80" s="154"/>
      <c r="BP80" s="154"/>
      <c r="BQ80" s="154"/>
      <c r="BR80" s="154"/>
      <c r="BS80" s="154"/>
      <c r="BT80" s="154"/>
      <c r="BU80" s="154"/>
      <c r="BV80" s="154"/>
      <c r="BW80" s="154"/>
      <c r="BX80" s="154"/>
      <c r="BY80" s="154"/>
      <c r="CA80" s="19"/>
      <c r="CB80" s="78"/>
      <c r="CC80" s="78"/>
      <c r="CD80" s="78"/>
      <c r="CE80" s="78"/>
      <c r="CF80" s="78"/>
      <c r="CG80" s="78"/>
      <c r="CH80" s="78"/>
      <c r="CI80" s="78"/>
      <c r="CJ80" s="78"/>
      <c r="CK80" s="78"/>
      <c r="CL80" s="78"/>
      <c r="CM80" s="78"/>
      <c r="CN80" s="78"/>
      <c r="CO80" s="79"/>
      <c r="CP80" s="79"/>
      <c r="CQ80" s="79"/>
      <c r="CR80" s="79"/>
      <c r="CS80" s="79"/>
      <c r="CT80" s="79"/>
      <c r="CU80" s="79"/>
      <c r="CV80" s="79"/>
      <c r="CW80" s="79"/>
      <c r="CX80" s="79"/>
      <c r="CY80" s="79"/>
      <c r="CZ80" s="79"/>
      <c r="DA80" s="79"/>
      <c r="DB80" s="9"/>
      <c r="DC80" s="9"/>
      <c r="DD80" s="13"/>
      <c r="DE80" s="20"/>
    </row>
    <row r="81" spans="2:109" s="10" customFormat="1" ht="9" customHeight="1">
      <c r="B81" s="9"/>
      <c r="C81" s="158" t="s">
        <v>91</v>
      </c>
      <c r="D81" s="158"/>
      <c r="E81" s="158"/>
      <c r="F81" s="76" t="s">
        <v>134</v>
      </c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183" t="s">
        <v>35</v>
      </c>
      <c r="AB81" s="183"/>
      <c r="AC81" s="183"/>
      <c r="AD81" s="21"/>
      <c r="AE81" s="21"/>
      <c r="AF81" s="21"/>
      <c r="AG81" s="9"/>
      <c r="AH81" s="134"/>
      <c r="AI81" s="134"/>
      <c r="AJ81" s="134"/>
      <c r="AK81" s="134"/>
      <c r="AL81" s="134"/>
      <c r="AM81" s="134"/>
      <c r="AN81" s="134"/>
      <c r="AO81" s="134"/>
      <c r="AP81" s="13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  <c r="BI81" s="154"/>
      <c r="BJ81" s="154"/>
      <c r="BK81" s="154"/>
      <c r="BL81" s="154"/>
      <c r="BM81" s="154"/>
      <c r="BN81" s="154"/>
      <c r="BO81" s="154"/>
      <c r="BP81" s="154"/>
      <c r="BQ81" s="154"/>
      <c r="BR81" s="154"/>
      <c r="BS81" s="154"/>
      <c r="BT81" s="154"/>
      <c r="BU81" s="154"/>
      <c r="BV81" s="154"/>
      <c r="BW81" s="154"/>
      <c r="BX81" s="154"/>
      <c r="BY81" s="154"/>
      <c r="CA81" s="19"/>
      <c r="CB81" s="77" t="s">
        <v>27</v>
      </c>
      <c r="CC81" s="78"/>
      <c r="CD81" s="78"/>
      <c r="CE81" s="78"/>
      <c r="CF81" s="78"/>
      <c r="CG81" s="78"/>
      <c r="CH81" s="78"/>
      <c r="CI81" s="78"/>
      <c r="CJ81" s="78"/>
      <c r="CK81" s="78"/>
      <c r="CL81" s="78"/>
      <c r="CM81" s="78"/>
      <c r="CN81" s="78"/>
      <c r="CO81" s="79">
        <v>3500000</v>
      </c>
      <c r="CP81" s="79"/>
      <c r="CQ81" s="79"/>
      <c r="CR81" s="79"/>
      <c r="CS81" s="79"/>
      <c r="CT81" s="79"/>
      <c r="CU81" s="79"/>
      <c r="CV81" s="79"/>
      <c r="CW81" s="79"/>
      <c r="CX81" s="79"/>
      <c r="CY81" s="79"/>
      <c r="CZ81" s="79"/>
      <c r="DA81" s="79"/>
      <c r="DB81" s="9"/>
      <c r="DC81" s="9"/>
      <c r="DD81" s="20"/>
      <c r="DE81" s="20"/>
    </row>
    <row r="82" spans="2:109" s="10" customFormat="1" ht="9" customHeight="1">
      <c r="B82" s="9"/>
      <c r="C82" s="158"/>
      <c r="D82" s="158"/>
      <c r="E82" s="158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183"/>
      <c r="AB82" s="183"/>
      <c r="AC82" s="183"/>
      <c r="AD82" s="21"/>
      <c r="AE82" s="21"/>
      <c r="AF82" s="21"/>
      <c r="AG82" s="9"/>
      <c r="AH82" s="80" t="s">
        <v>18</v>
      </c>
      <c r="AI82" s="81"/>
      <c r="AJ82" s="81"/>
      <c r="AK82" s="81"/>
      <c r="AL82" s="81"/>
      <c r="AM82" s="81"/>
      <c r="AN82" s="81"/>
      <c r="AO82" s="81"/>
      <c r="AP82" s="81"/>
      <c r="AQ82" s="84">
        <v>30000000</v>
      </c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137" t="s">
        <v>19</v>
      </c>
      <c r="BE82" s="81"/>
      <c r="BF82" s="81"/>
      <c r="BG82" s="81"/>
      <c r="BH82" s="81"/>
      <c r="BI82" s="81"/>
      <c r="BJ82" s="81"/>
      <c r="BK82" s="81"/>
      <c r="BL82" s="138"/>
      <c r="BM82" s="143">
        <v>33000000</v>
      </c>
      <c r="BN82" s="144"/>
      <c r="BO82" s="144"/>
      <c r="BP82" s="144"/>
      <c r="BQ82" s="144"/>
      <c r="BR82" s="144"/>
      <c r="BS82" s="144"/>
      <c r="BT82" s="144"/>
      <c r="BU82" s="144"/>
      <c r="BV82" s="144"/>
      <c r="BW82" s="144"/>
      <c r="BX82" s="144"/>
      <c r="BY82" s="145"/>
      <c r="BZ82" s="9"/>
      <c r="CA82" s="19"/>
      <c r="CB82" s="78"/>
      <c r="CC82" s="78"/>
      <c r="CD82" s="78"/>
      <c r="CE82" s="78"/>
      <c r="CF82" s="78"/>
      <c r="CG82" s="78"/>
      <c r="CH82" s="78"/>
      <c r="CI82" s="78"/>
      <c r="CJ82" s="78"/>
      <c r="CK82" s="78"/>
      <c r="CL82" s="78"/>
      <c r="CM82" s="78"/>
      <c r="CN82" s="78"/>
      <c r="CO82" s="79"/>
      <c r="CP82" s="79"/>
      <c r="CQ82" s="79"/>
      <c r="CR82" s="79"/>
      <c r="CS82" s="79"/>
      <c r="CT82" s="79"/>
      <c r="CU82" s="79"/>
      <c r="CV82" s="79"/>
      <c r="CW82" s="79"/>
      <c r="CX82" s="79"/>
      <c r="CY82" s="79"/>
      <c r="CZ82" s="79"/>
      <c r="DA82" s="79"/>
      <c r="DB82" s="9"/>
      <c r="DC82" s="9"/>
      <c r="DD82" s="20"/>
      <c r="DE82" s="20"/>
    </row>
    <row r="83" spans="2:109" s="10" customFormat="1" ht="9" customHeight="1">
      <c r="B83" s="9"/>
      <c r="C83" s="76" t="s">
        <v>5</v>
      </c>
      <c r="D83" s="76"/>
      <c r="E83" s="76"/>
      <c r="F83" s="107" t="s">
        <v>135</v>
      </c>
      <c r="G83" s="107"/>
      <c r="H83" s="107"/>
      <c r="I83" s="107" t="s">
        <v>158</v>
      </c>
      <c r="J83" s="107" t="s">
        <v>124</v>
      </c>
      <c r="K83" s="107"/>
      <c r="L83" s="107"/>
      <c r="M83" s="107"/>
      <c r="N83" s="107" t="s">
        <v>158</v>
      </c>
      <c r="O83" s="107" t="s">
        <v>136</v>
      </c>
      <c r="P83" s="107"/>
      <c r="Q83" s="107"/>
      <c r="R83" s="107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22"/>
      <c r="AH83" s="82"/>
      <c r="AI83" s="83"/>
      <c r="AJ83" s="83"/>
      <c r="AK83" s="83"/>
      <c r="AL83" s="83"/>
      <c r="AM83" s="83"/>
      <c r="AN83" s="83"/>
      <c r="AO83" s="83"/>
      <c r="AP83" s="83"/>
      <c r="AQ83" s="85"/>
      <c r="AR83" s="85"/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85"/>
      <c r="BD83" s="82"/>
      <c r="BE83" s="83"/>
      <c r="BF83" s="83"/>
      <c r="BG83" s="83"/>
      <c r="BH83" s="83"/>
      <c r="BI83" s="83"/>
      <c r="BJ83" s="83"/>
      <c r="BK83" s="83"/>
      <c r="BL83" s="139"/>
      <c r="BM83" s="146"/>
      <c r="BN83" s="147"/>
      <c r="BO83" s="147"/>
      <c r="BP83" s="147"/>
      <c r="BQ83" s="147"/>
      <c r="BR83" s="147"/>
      <c r="BS83" s="147"/>
      <c r="BT83" s="147"/>
      <c r="BU83" s="147"/>
      <c r="BV83" s="147"/>
      <c r="BW83" s="147"/>
      <c r="BX83" s="147"/>
      <c r="BY83" s="148"/>
      <c r="BZ83" s="9"/>
      <c r="CA83" s="19"/>
      <c r="CB83" s="78" t="s">
        <v>24</v>
      </c>
      <c r="CC83" s="78"/>
      <c r="CD83" s="78"/>
      <c r="CE83" s="78"/>
      <c r="CF83" s="78"/>
      <c r="CG83" s="78"/>
      <c r="CH83" s="78"/>
      <c r="CI83" s="78"/>
      <c r="CJ83" s="78"/>
      <c r="CK83" s="78"/>
      <c r="CL83" s="78"/>
      <c r="CM83" s="78"/>
      <c r="CN83" s="78"/>
      <c r="CO83" s="79">
        <v>38500000</v>
      </c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9"/>
      <c r="DC83" s="9"/>
      <c r="DD83" s="23"/>
      <c r="DE83" s="24"/>
    </row>
    <row r="84" spans="2:109" s="10" customFormat="1" ht="9" customHeight="1">
      <c r="B84" s="11"/>
      <c r="C84" s="76"/>
      <c r="D84" s="76"/>
      <c r="E84" s="76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22"/>
      <c r="AH84" s="152" t="s">
        <v>16</v>
      </c>
      <c r="AI84" s="153"/>
      <c r="AJ84" s="153"/>
      <c r="AK84" s="153"/>
      <c r="AL84" s="153"/>
      <c r="AM84" s="153"/>
      <c r="AN84" s="153"/>
      <c r="AO84" s="153"/>
      <c r="AP84" s="153"/>
      <c r="AQ84" s="156">
        <v>3000000</v>
      </c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82"/>
      <c r="BE84" s="83"/>
      <c r="BF84" s="83"/>
      <c r="BG84" s="83"/>
      <c r="BH84" s="83"/>
      <c r="BI84" s="83"/>
      <c r="BJ84" s="83"/>
      <c r="BK84" s="83"/>
      <c r="BL84" s="139"/>
      <c r="BM84" s="146"/>
      <c r="BN84" s="147"/>
      <c r="BO84" s="147"/>
      <c r="BP84" s="147"/>
      <c r="BQ84" s="147"/>
      <c r="BR84" s="147"/>
      <c r="BS84" s="147"/>
      <c r="BT84" s="147"/>
      <c r="BU84" s="147"/>
      <c r="BV84" s="147"/>
      <c r="BW84" s="147"/>
      <c r="BX84" s="147"/>
      <c r="BY84" s="148"/>
      <c r="BZ84" s="9"/>
      <c r="CA84" s="19"/>
      <c r="CB84" s="78"/>
      <c r="CC84" s="78"/>
      <c r="CD84" s="78"/>
      <c r="CE84" s="78"/>
      <c r="CF84" s="78"/>
      <c r="CG84" s="78"/>
      <c r="CH84" s="78"/>
      <c r="CI84" s="78"/>
      <c r="CJ84" s="78"/>
      <c r="CK84" s="78"/>
      <c r="CL84" s="78"/>
      <c r="CM84" s="78"/>
      <c r="CN84" s="78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9"/>
      <c r="DC84" s="9"/>
      <c r="DD84" s="23"/>
      <c r="DE84" s="24"/>
    </row>
    <row r="85" spans="2:109" s="10" customFormat="1" ht="9" customHeight="1">
      <c r="B85" s="9"/>
      <c r="C85" s="76" t="s">
        <v>75</v>
      </c>
      <c r="D85" s="76"/>
      <c r="E85" s="76"/>
      <c r="F85" s="107" t="s">
        <v>135</v>
      </c>
      <c r="G85" s="107"/>
      <c r="H85" s="107"/>
      <c r="I85" s="107" t="s">
        <v>158</v>
      </c>
      <c r="J85" s="107" t="s">
        <v>138</v>
      </c>
      <c r="K85" s="107"/>
      <c r="L85" s="107"/>
      <c r="M85" s="107"/>
      <c r="N85" s="107" t="s">
        <v>158</v>
      </c>
      <c r="O85" s="107" t="s">
        <v>140</v>
      </c>
      <c r="P85" s="107"/>
      <c r="Q85" s="107"/>
      <c r="R85" s="107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21"/>
      <c r="AF85" s="21"/>
      <c r="AG85" s="22"/>
      <c r="AH85" s="140"/>
      <c r="AI85" s="141"/>
      <c r="AJ85" s="141"/>
      <c r="AK85" s="141"/>
      <c r="AL85" s="141"/>
      <c r="AM85" s="141"/>
      <c r="AN85" s="141"/>
      <c r="AO85" s="141"/>
      <c r="AP85" s="141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4"/>
      <c r="BD85" s="140"/>
      <c r="BE85" s="141"/>
      <c r="BF85" s="141"/>
      <c r="BG85" s="141"/>
      <c r="BH85" s="141"/>
      <c r="BI85" s="141"/>
      <c r="BJ85" s="141"/>
      <c r="BK85" s="141"/>
      <c r="BL85" s="142"/>
      <c r="BM85" s="149"/>
      <c r="BN85" s="150"/>
      <c r="BO85" s="150"/>
      <c r="BP85" s="150"/>
      <c r="BQ85" s="150"/>
      <c r="BR85" s="150"/>
      <c r="BS85" s="150"/>
      <c r="BT85" s="150"/>
      <c r="BU85" s="150"/>
      <c r="BV85" s="150"/>
      <c r="BW85" s="150"/>
      <c r="BX85" s="150"/>
      <c r="BY85" s="151"/>
      <c r="BZ85" s="9"/>
      <c r="CA85" s="19"/>
      <c r="CB85" s="78"/>
      <c r="CC85" s="78"/>
      <c r="CD85" s="78"/>
      <c r="CE85" s="78"/>
      <c r="CF85" s="78"/>
      <c r="CG85" s="78"/>
      <c r="CH85" s="78"/>
      <c r="CI85" s="78"/>
      <c r="CJ85" s="78"/>
      <c r="CK85" s="78"/>
      <c r="CL85" s="78"/>
      <c r="CM85" s="78"/>
      <c r="CN85" s="78"/>
      <c r="CO85" s="79"/>
      <c r="CP85" s="79"/>
      <c r="CQ85" s="79"/>
      <c r="CR85" s="79"/>
      <c r="CS85" s="79"/>
      <c r="CT85" s="79"/>
      <c r="CU85" s="79"/>
      <c r="CV85" s="79"/>
      <c r="CW85" s="79"/>
      <c r="CX85" s="79"/>
      <c r="CY85" s="79"/>
      <c r="CZ85" s="79"/>
      <c r="DA85" s="79"/>
      <c r="DB85" s="9"/>
      <c r="DC85" s="9"/>
      <c r="DD85" s="25"/>
    </row>
    <row r="86" spans="2:109" s="10" customFormat="1" ht="9" customHeight="1">
      <c r="B86" s="11"/>
      <c r="C86" s="76"/>
      <c r="D86" s="76"/>
      <c r="E86" s="76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21"/>
      <c r="AF86" s="21"/>
      <c r="AG86" s="22"/>
      <c r="AH86" s="80" t="s">
        <v>17</v>
      </c>
      <c r="AI86" s="81"/>
      <c r="AJ86" s="81"/>
      <c r="AK86" s="81"/>
      <c r="AL86" s="81"/>
      <c r="AM86" s="81"/>
      <c r="AN86" s="81"/>
      <c r="AO86" s="81"/>
      <c r="AP86" s="81"/>
      <c r="AQ86" s="84">
        <v>5000000</v>
      </c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137" t="s">
        <v>20</v>
      </c>
      <c r="BE86" s="81"/>
      <c r="BF86" s="81"/>
      <c r="BG86" s="81"/>
      <c r="BH86" s="81"/>
      <c r="BI86" s="81"/>
      <c r="BJ86" s="81"/>
      <c r="BK86" s="81"/>
      <c r="BL86" s="138"/>
      <c r="BM86" s="143">
        <v>5500000</v>
      </c>
      <c r="BN86" s="144"/>
      <c r="BO86" s="144"/>
      <c r="BP86" s="144"/>
      <c r="BQ86" s="144"/>
      <c r="BR86" s="144"/>
      <c r="BS86" s="144"/>
      <c r="BT86" s="144"/>
      <c r="BU86" s="144"/>
      <c r="BV86" s="144"/>
      <c r="BW86" s="144"/>
      <c r="BX86" s="144"/>
      <c r="BY86" s="145"/>
      <c r="BZ86" s="9"/>
      <c r="CA86" s="19"/>
      <c r="CB86" s="77" t="s">
        <v>28</v>
      </c>
      <c r="CC86" s="78"/>
      <c r="CD86" s="78"/>
      <c r="CE86" s="78"/>
      <c r="CF86" s="78"/>
      <c r="CG86" s="78"/>
      <c r="CH86" s="78"/>
      <c r="CI86" s="78"/>
      <c r="CJ86" s="78"/>
      <c r="CK86" s="78"/>
      <c r="CL86" s="78"/>
      <c r="CM86" s="78"/>
      <c r="CN86" s="78"/>
      <c r="CO86" s="79">
        <v>22000000</v>
      </c>
      <c r="CP86" s="79"/>
      <c r="CQ86" s="79"/>
      <c r="CR86" s="79"/>
      <c r="CS86" s="79"/>
      <c r="CT86" s="79"/>
      <c r="CU86" s="79"/>
      <c r="CV86" s="79"/>
      <c r="CW86" s="79"/>
      <c r="CX86" s="79"/>
      <c r="CY86" s="79"/>
      <c r="CZ86" s="79"/>
      <c r="DA86" s="79"/>
      <c r="DB86" s="9"/>
      <c r="DC86" s="9"/>
      <c r="DD86" s="25"/>
      <c r="DE86" s="26"/>
    </row>
    <row r="87" spans="2:109" s="10" customFormat="1" ht="9" customHeight="1">
      <c r="B87" s="9"/>
      <c r="C87" s="109" t="s">
        <v>36</v>
      </c>
      <c r="D87" s="109"/>
      <c r="E87" s="109"/>
      <c r="F87" s="109"/>
      <c r="G87" s="109"/>
      <c r="H87" s="110" t="s">
        <v>159</v>
      </c>
      <c r="I87" s="110"/>
      <c r="J87" s="76" t="s">
        <v>160</v>
      </c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G87" s="22"/>
      <c r="AH87" s="82"/>
      <c r="AI87" s="83"/>
      <c r="AJ87" s="83"/>
      <c r="AK87" s="83"/>
      <c r="AL87" s="83"/>
      <c r="AM87" s="83"/>
      <c r="AN87" s="83"/>
      <c r="AO87" s="83"/>
      <c r="AP87" s="83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2"/>
      <c r="BE87" s="83"/>
      <c r="BF87" s="83"/>
      <c r="BG87" s="83"/>
      <c r="BH87" s="83"/>
      <c r="BI87" s="83"/>
      <c r="BJ87" s="83"/>
      <c r="BK87" s="83"/>
      <c r="BL87" s="139"/>
      <c r="BM87" s="146"/>
      <c r="BN87" s="147"/>
      <c r="BO87" s="147"/>
      <c r="BP87" s="147"/>
      <c r="BQ87" s="147"/>
      <c r="BR87" s="147"/>
      <c r="BS87" s="147"/>
      <c r="BT87" s="147"/>
      <c r="BU87" s="147"/>
      <c r="BV87" s="147"/>
      <c r="BW87" s="147"/>
      <c r="BX87" s="147"/>
      <c r="BY87" s="148"/>
      <c r="BZ87" s="9"/>
      <c r="CA87" s="19"/>
      <c r="CB87" s="78"/>
      <c r="CC87" s="78"/>
      <c r="CD87" s="78"/>
      <c r="CE87" s="78"/>
      <c r="CF87" s="78"/>
      <c r="CG87" s="78"/>
      <c r="CH87" s="78"/>
      <c r="CI87" s="78"/>
      <c r="CJ87" s="78"/>
      <c r="CK87" s="78"/>
      <c r="CL87" s="78"/>
      <c r="CM87" s="78"/>
      <c r="CN87" s="78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9"/>
      <c r="DC87" s="9"/>
      <c r="DD87" s="19"/>
      <c r="DE87" s="26"/>
    </row>
    <row r="88" spans="2:109" s="10" customFormat="1" ht="9" customHeight="1">
      <c r="B88" s="11"/>
      <c r="C88" s="109"/>
      <c r="D88" s="109"/>
      <c r="E88" s="109"/>
      <c r="F88" s="109"/>
      <c r="G88" s="109"/>
      <c r="H88" s="110"/>
      <c r="I88" s="110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G88" s="22"/>
      <c r="AH88" s="152" t="s">
        <v>16</v>
      </c>
      <c r="AI88" s="153"/>
      <c r="AJ88" s="153"/>
      <c r="AK88" s="153"/>
      <c r="AL88" s="153"/>
      <c r="AM88" s="153"/>
      <c r="AN88" s="153"/>
      <c r="AO88" s="153"/>
      <c r="AP88" s="153"/>
      <c r="AQ88" s="156">
        <v>500000</v>
      </c>
      <c r="AR88" s="156"/>
      <c r="AS88" s="156"/>
      <c r="AT88" s="156"/>
      <c r="AU88" s="156"/>
      <c r="AV88" s="156"/>
      <c r="AW88" s="156"/>
      <c r="AX88" s="156"/>
      <c r="AY88" s="156"/>
      <c r="AZ88" s="156"/>
      <c r="BA88" s="156"/>
      <c r="BB88" s="156"/>
      <c r="BC88" s="156"/>
      <c r="BD88" s="82"/>
      <c r="BE88" s="83"/>
      <c r="BF88" s="83"/>
      <c r="BG88" s="83"/>
      <c r="BH88" s="83"/>
      <c r="BI88" s="83"/>
      <c r="BJ88" s="83"/>
      <c r="BK88" s="83"/>
      <c r="BL88" s="139"/>
      <c r="BM88" s="146"/>
      <c r="BN88" s="147"/>
      <c r="BO88" s="147"/>
      <c r="BP88" s="147"/>
      <c r="BQ88" s="147"/>
      <c r="BR88" s="147"/>
      <c r="BS88" s="147"/>
      <c r="BT88" s="147"/>
      <c r="BU88" s="147"/>
      <c r="BV88" s="147"/>
      <c r="BW88" s="147"/>
      <c r="BX88" s="147"/>
      <c r="BY88" s="148"/>
      <c r="BZ88" s="9"/>
      <c r="CA88" s="19"/>
      <c r="CB88" s="78"/>
      <c r="CC88" s="78"/>
      <c r="CD88" s="78"/>
      <c r="CE88" s="78"/>
      <c r="CF88" s="78"/>
      <c r="CG88" s="78"/>
      <c r="CH88" s="78"/>
      <c r="CI88" s="78"/>
      <c r="CJ88" s="78"/>
      <c r="CK88" s="78"/>
      <c r="CL88" s="78"/>
      <c r="CM88" s="78"/>
      <c r="CN88" s="78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9"/>
      <c r="DC88" s="9"/>
      <c r="DD88" s="27"/>
      <c r="DE88" s="26"/>
    </row>
    <row r="89" spans="2:109" s="10" customFormat="1" ht="9" customHeight="1">
      <c r="B89" s="9"/>
      <c r="C89" s="28"/>
      <c r="D89" s="28"/>
      <c r="E89" s="28"/>
      <c r="F89" s="28"/>
      <c r="G89" s="28"/>
      <c r="H89" s="28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2"/>
      <c r="AH89" s="140"/>
      <c r="AI89" s="141"/>
      <c r="AJ89" s="141"/>
      <c r="AK89" s="141"/>
      <c r="AL89" s="141"/>
      <c r="AM89" s="141"/>
      <c r="AN89" s="141"/>
      <c r="AO89" s="141"/>
      <c r="AP89" s="141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4"/>
      <c r="BD89" s="140"/>
      <c r="BE89" s="141"/>
      <c r="BF89" s="141"/>
      <c r="BG89" s="141"/>
      <c r="BH89" s="141"/>
      <c r="BI89" s="141"/>
      <c r="BJ89" s="141"/>
      <c r="BK89" s="141"/>
      <c r="BL89" s="142"/>
      <c r="BM89" s="149"/>
      <c r="BN89" s="150"/>
      <c r="BO89" s="150"/>
      <c r="BP89" s="150"/>
      <c r="BQ89" s="150"/>
      <c r="BR89" s="150"/>
      <c r="BS89" s="150"/>
      <c r="BT89" s="150"/>
      <c r="BU89" s="150"/>
      <c r="BV89" s="150"/>
      <c r="BW89" s="150"/>
      <c r="BX89" s="150"/>
      <c r="BY89" s="151"/>
      <c r="BZ89" s="9"/>
      <c r="CA89" s="19"/>
      <c r="CB89" s="78"/>
      <c r="CC89" s="78"/>
      <c r="CD89" s="78"/>
      <c r="CE89" s="78"/>
      <c r="CF89" s="78"/>
      <c r="CG89" s="78"/>
      <c r="CH89" s="78"/>
      <c r="CI89" s="78"/>
      <c r="CJ89" s="78"/>
      <c r="CK89" s="78"/>
      <c r="CL89" s="78"/>
      <c r="CM89" s="78"/>
      <c r="CN89" s="78"/>
      <c r="CO89" s="79"/>
      <c r="CP89" s="79"/>
      <c r="CQ89" s="79"/>
      <c r="CR89" s="79"/>
      <c r="CS89" s="79"/>
      <c r="CT89" s="79"/>
      <c r="CU89" s="79"/>
      <c r="CV89" s="79"/>
      <c r="CW89" s="79"/>
      <c r="CX89" s="79"/>
      <c r="CY89" s="79"/>
      <c r="CZ89" s="79"/>
      <c r="DA89" s="79"/>
      <c r="DB89" s="9"/>
      <c r="DC89" s="9"/>
      <c r="DD89" s="19"/>
      <c r="DE89" s="26"/>
    </row>
    <row r="90" spans="2:109" s="10" customFormat="1" ht="9" customHeight="1">
      <c r="B90" s="11"/>
      <c r="C90" s="28"/>
      <c r="D90" s="28"/>
      <c r="E90" s="28"/>
      <c r="F90" s="29"/>
      <c r="G90" s="29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2"/>
      <c r="AH90" s="80" t="s">
        <v>21</v>
      </c>
      <c r="AI90" s="81"/>
      <c r="AJ90" s="81"/>
      <c r="AK90" s="81"/>
      <c r="AL90" s="81"/>
      <c r="AM90" s="81"/>
      <c r="AN90" s="81"/>
      <c r="AO90" s="81"/>
      <c r="AP90" s="81"/>
      <c r="AQ90" s="84">
        <v>35000000</v>
      </c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163" t="s">
        <v>22</v>
      </c>
      <c r="BE90" s="164"/>
      <c r="BF90" s="164"/>
      <c r="BG90" s="164"/>
      <c r="BH90" s="164"/>
      <c r="BI90" s="164"/>
      <c r="BJ90" s="164"/>
      <c r="BK90" s="164"/>
      <c r="BL90" s="164"/>
      <c r="BM90" s="143">
        <v>38500000</v>
      </c>
      <c r="BN90" s="144"/>
      <c r="BO90" s="144"/>
      <c r="BP90" s="144"/>
      <c r="BQ90" s="144"/>
      <c r="BR90" s="144"/>
      <c r="BS90" s="144"/>
      <c r="BT90" s="144"/>
      <c r="BU90" s="144"/>
      <c r="BV90" s="144"/>
      <c r="BW90" s="144"/>
      <c r="BX90" s="144"/>
      <c r="BY90" s="145"/>
      <c r="BZ90" s="9"/>
      <c r="CA90" s="19"/>
      <c r="CB90" s="77" t="s">
        <v>25</v>
      </c>
      <c r="CC90" s="78"/>
      <c r="CD90" s="78"/>
      <c r="CE90" s="78"/>
      <c r="CF90" s="78"/>
      <c r="CG90" s="78"/>
      <c r="CH90" s="78"/>
      <c r="CI90" s="78"/>
      <c r="CJ90" s="78"/>
      <c r="CK90" s="78"/>
      <c r="CL90" s="78"/>
      <c r="CM90" s="78"/>
      <c r="CN90" s="78"/>
      <c r="CO90" s="79">
        <v>16500000</v>
      </c>
      <c r="CP90" s="79"/>
      <c r="CQ90" s="79"/>
      <c r="CR90" s="79"/>
      <c r="CS90" s="79"/>
      <c r="CT90" s="79"/>
      <c r="CU90" s="79"/>
      <c r="CV90" s="79"/>
      <c r="CW90" s="79"/>
      <c r="CX90" s="79"/>
      <c r="CY90" s="79"/>
      <c r="CZ90" s="79"/>
      <c r="DA90" s="79"/>
      <c r="DB90" s="9"/>
      <c r="DC90" s="9"/>
      <c r="DD90" s="30"/>
      <c r="DE90" s="24"/>
    </row>
    <row r="91" spans="2:109" s="10" customFormat="1" ht="9" customHeight="1">
      <c r="B91" s="9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22"/>
      <c r="AH91" s="82"/>
      <c r="AI91" s="83"/>
      <c r="AJ91" s="83"/>
      <c r="AK91" s="83"/>
      <c r="AL91" s="83"/>
      <c r="AM91" s="83"/>
      <c r="AN91" s="83"/>
      <c r="AO91" s="83"/>
      <c r="AP91" s="83"/>
      <c r="AQ91" s="85"/>
      <c r="AR91" s="85"/>
      <c r="AS91" s="85"/>
      <c r="AT91" s="85"/>
      <c r="AU91" s="85"/>
      <c r="AV91" s="85"/>
      <c r="AW91" s="85"/>
      <c r="AX91" s="85"/>
      <c r="AY91" s="85"/>
      <c r="AZ91" s="85"/>
      <c r="BA91" s="85"/>
      <c r="BB91" s="85"/>
      <c r="BC91" s="85"/>
      <c r="BD91" s="164"/>
      <c r="BE91" s="164"/>
      <c r="BF91" s="164"/>
      <c r="BG91" s="164"/>
      <c r="BH91" s="164"/>
      <c r="BI91" s="164"/>
      <c r="BJ91" s="164"/>
      <c r="BK91" s="164"/>
      <c r="BL91" s="164"/>
      <c r="BM91" s="146"/>
      <c r="BN91" s="147"/>
      <c r="BO91" s="147"/>
      <c r="BP91" s="147"/>
      <c r="BQ91" s="147"/>
      <c r="BR91" s="147"/>
      <c r="BS91" s="147"/>
      <c r="BT91" s="147"/>
      <c r="BU91" s="147"/>
      <c r="BV91" s="147"/>
      <c r="BW91" s="147"/>
      <c r="BX91" s="147"/>
      <c r="BY91" s="148"/>
      <c r="BZ91" s="9"/>
      <c r="CA91" s="19"/>
      <c r="CB91" s="78"/>
      <c r="CC91" s="78"/>
      <c r="CD91" s="78"/>
      <c r="CE91" s="78"/>
      <c r="CF91" s="78"/>
      <c r="CG91" s="78"/>
      <c r="CH91" s="78"/>
      <c r="CI91" s="78"/>
      <c r="CJ91" s="78"/>
      <c r="CK91" s="78"/>
      <c r="CL91" s="78"/>
      <c r="CM91" s="78"/>
      <c r="CN91" s="78"/>
      <c r="CO91" s="79"/>
      <c r="CP91" s="79"/>
      <c r="CQ91" s="79"/>
      <c r="CR91" s="79"/>
      <c r="CS91" s="79"/>
      <c r="CT91" s="79"/>
      <c r="CU91" s="79"/>
      <c r="CV91" s="79"/>
      <c r="CW91" s="79"/>
      <c r="CX91" s="79"/>
      <c r="CY91" s="79"/>
      <c r="CZ91" s="79"/>
      <c r="DA91" s="79"/>
      <c r="DB91" s="9"/>
      <c r="DC91" s="9"/>
      <c r="DD91" s="30"/>
      <c r="DE91" s="24"/>
    </row>
    <row r="92" spans="2:109" s="10" customFormat="1" ht="9" customHeight="1">
      <c r="B92" s="9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9"/>
      <c r="AH92" s="169" t="s">
        <v>16</v>
      </c>
      <c r="AI92" s="169"/>
      <c r="AJ92" s="169"/>
      <c r="AK92" s="169"/>
      <c r="AL92" s="169"/>
      <c r="AM92" s="169"/>
      <c r="AN92" s="169"/>
      <c r="AO92" s="169"/>
      <c r="AP92" s="169"/>
      <c r="AQ92" s="156">
        <v>3500000</v>
      </c>
      <c r="AR92" s="156"/>
      <c r="AS92" s="156"/>
      <c r="AT92" s="156"/>
      <c r="AU92" s="156"/>
      <c r="AV92" s="156"/>
      <c r="AW92" s="156"/>
      <c r="AX92" s="156"/>
      <c r="AY92" s="156"/>
      <c r="AZ92" s="156"/>
      <c r="BA92" s="156"/>
      <c r="BB92" s="156"/>
      <c r="BC92" s="156"/>
      <c r="BD92" s="164"/>
      <c r="BE92" s="164"/>
      <c r="BF92" s="164"/>
      <c r="BG92" s="164"/>
      <c r="BH92" s="164"/>
      <c r="BI92" s="164"/>
      <c r="BJ92" s="164"/>
      <c r="BK92" s="164"/>
      <c r="BL92" s="164"/>
      <c r="BM92" s="146"/>
      <c r="BN92" s="147"/>
      <c r="BO92" s="147"/>
      <c r="BP92" s="147"/>
      <c r="BQ92" s="147"/>
      <c r="BR92" s="147"/>
      <c r="BS92" s="147"/>
      <c r="BT92" s="147"/>
      <c r="BU92" s="147"/>
      <c r="BV92" s="147"/>
      <c r="BW92" s="147"/>
      <c r="BX92" s="147"/>
      <c r="BY92" s="148"/>
      <c r="BZ92" s="9"/>
      <c r="CA92" s="19"/>
      <c r="CB92" s="78"/>
      <c r="CC92" s="78"/>
      <c r="CD92" s="78"/>
      <c r="CE92" s="78"/>
      <c r="CF92" s="78"/>
      <c r="CG92" s="78"/>
      <c r="CH92" s="78"/>
      <c r="CI92" s="78"/>
      <c r="CJ92" s="78"/>
      <c r="CK92" s="78"/>
      <c r="CL92" s="78"/>
      <c r="CM92" s="78"/>
      <c r="CN92" s="78"/>
      <c r="CO92" s="79"/>
      <c r="CP92" s="79"/>
      <c r="CQ92" s="79"/>
      <c r="CR92" s="79"/>
      <c r="CS92" s="79"/>
      <c r="CT92" s="79"/>
      <c r="CU92" s="79"/>
      <c r="CV92" s="79"/>
      <c r="CW92" s="79"/>
      <c r="CX92" s="79"/>
      <c r="CY92" s="79"/>
      <c r="CZ92" s="79"/>
      <c r="DA92" s="79"/>
      <c r="DB92" s="9"/>
      <c r="DC92" s="9"/>
      <c r="DD92" s="30"/>
      <c r="DE92" s="24"/>
    </row>
    <row r="93" spans="2:109" s="10" customFormat="1" ht="9" customHeight="1">
      <c r="B93" s="9"/>
      <c r="C93" s="76" t="s">
        <v>37</v>
      </c>
      <c r="D93" s="76"/>
      <c r="E93" s="76"/>
      <c r="F93" s="76"/>
      <c r="G93" s="76"/>
      <c r="H93" s="76"/>
      <c r="I93" s="76"/>
      <c r="J93" s="76"/>
      <c r="K93" s="76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31"/>
      <c r="AD93" s="31"/>
      <c r="AE93" s="31"/>
      <c r="AF93" s="31"/>
      <c r="AG93" s="9"/>
      <c r="AH93" s="164"/>
      <c r="AI93" s="164"/>
      <c r="AJ93" s="164"/>
      <c r="AK93" s="164"/>
      <c r="AL93" s="164"/>
      <c r="AM93" s="164"/>
      <c r="AN93" s="164"/>
      <c r="AO93" s="164"/>
      <c r="AP93" s="16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164"/>
      <c r="BE93" s="164"/>
      <c r="BF93" s="164"/>
      <c r="BG93" s="164"/>
      <c r="BH93" s="164"/>
      <c r="BI93" s="164"/>
      <c r="BJ93" s="164"/>
      <c r="BK93" s="164"/>
      <c r="BL93" s="164"/>
      <c r="BM93" s="149"/>
      <c r="BN93" s="150"/>
      <c r="BO93" s="150"/>
      <c r="BP93" s="150"/>
      <c r="BQ93" s="150"/>
      <c r="BR93" s="150"/>
      <c r="BS93" s="150"/>
      <c r="BT93" s="150"/>
      <c r="BU93" s="150"/>
      <c r="BV93" s="150"/>
      <c r="BW93" s="150"/>
      <c r="BX93" s="150"/>
      <c r="BY93" s="151"/>
      <c r="BZ93" s="9"/>
      <c r="CA93" s="19"/>
      <c r="CB93" s="78"/>
      <c r="CC93" s="78"/>
      <c r="CD93" s="78"/>
      <c r="CE93" s="78"/>
      <c r="CF93" s="78"/>
      <c r="CG93" s="78"/>
      <c r="CH93" s="78"/>
      <c r="CI93" s="78"/>
      <c r="CJ93" s="78"/>
      <c r="CK93" s="78"/>
      <c r="CL93" s="78"/>
      <c r="CM93" s="78"/>
      <c r="CN93" s="78"/>
      <c r="CO93" s="79"/>
      <c r="CP93" s="79"/>
      <c r="CQ93" s="79"/>
      <c r="CR93" s="79"/>
      <c r="CS93" s="79"/>
      <c r="CT93" s="79"/>
      <c r="CU93" s="79"/>
      <c r="CV93" s="79"/>
      <c r="CW93" s="79"/>
      <c r="CX93" s="79"/>
      <c r="CY93" s="79"/>
      <c r="CZ93" s="79"/>
      <c r="DA93" s="79"/>
      <c r="DB93" s="9"/>
      <c r="DC93" s="9"/>
      <c r="DD93" s="20"/>
      <c r="DE93" s="24"/>
    </row>
    <row r="94" spans="2:109" s="10" customFormat="1" ht="9" customHeight="1">
      <c r="B94" s="9"/>
      <c r="C94" s="76"/>
      <c r="D94" s="76"/>
      <c r="E94" s="76"/>
      <c r="F94" s="76"/>
      <c r="G94" s="76"/>
      <c r="H94" s="76"/>
      <c r="I94" s="76"/>
      <c r="J94" s="76"/>
      <c r="K94" s="76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31"/>
      <c r="AD94" s="31"/>
      <c r="AE94" s="31"/>
      <c r="AF94" s="31"/>
      <c r="AG94" s="9"/>
      <c r="AH94" s="170" t="s">
        <v>14</v>
      </c>
      <c r="AI94" s="170"/>
      <c r="AJ94" s="170"/>
      <c r="AK94" s="170"/>
      <c r="AL94" s="170"/>
      <c r="AM94" s="170"/>
      <c r="AN94" s="170"/>
      <c r="AO94" s="170"/>
      <c r="AP94" s="170"/>
      <c r="AQ94" s="165" t="s">
        <v>15</v>
      </c>
      <c r="AR94" s="166"/>
      <c r="AS94" s="166"/>
      <c r="AT94" s="166"/>
      <c r="AU94" s="166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3"/>
      <c r="BI94" s="165"/>
      <c r="BJ94" s="166"/>
      <c r="BK94" s="166"/>
      <c r="BL94" s="166"/>
      <c r="BM94" s="166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3"/>
      <c r="BZ94" s="9"/>
      <c r="CA94" s="19"/>
      <c r="CB94" s="78" t="s">
        <v>26</v>
      </c>
      <c r="CC94" s="78"/>
      <c r="CD94" s="78"/>
      <c r="CE94" s="78"/>
      <c r="CF94" s="78"/>
      <c r="CG94" s="78"/>
      <c r="CH94" s="78"/>
      <c r="CI94" s="78"/>
      <c r="CJ94" s="78"/>
      <c r="CK94" s="78"/>
      <c r="CL94" s="78"/>
      <c r="CM94" s="78"/>
      <c r="CN94" s="78"/>
      <c r="CO94" s="79">
        <v>1500000</v>
      </c>
      <c r="CP94" s="79"/>
      <c r="CQ94" s="79"/>
      <c r="CR94" s="79"/>
      <c r="CS94" s="79"/>
      <c r="CT94" s="79"/>
      <c r="CU94" s="79"/>
      <c r="CV94" s="79"/>
      <c r="CW94" s="79"/>
      <c r="CX94" s="79"/>
      <c r="CY94" s="79"/>
      <c r="CZ94" s="79"/>
      <c r="DA94" s="79"/>
      <c r="DB94" s="9"/>
      <c r="DC94" s="9"/>
      <c r="DD94" s="20"/>
      <c r="DE94" s="24"/>
    </row>
    <row r="95" spans="2:109" ht="9" customHeight="1">
      <c r="B95" s="9"/>
      <c r="C95" s="107" t="s">
        <v>142</v>
      </c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 t="s">
        <v>144</v>
      </c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31"/>
      <c r="AD95" s="31"/>
      <c r="AE95" s="31"/>
      <c r="AF95" s="31"/>
      <c r="AG95" s="9"/>
      <c r="AH95" s="170"/>
      <c r="AI95" s="170"/>
      <c r="AJ95" s="170"/>
      <c r="AK95" s="170"/>
      <c r="AL95" s="170"/>
      <c r="AM95" s="170"/>
      <c r="AN95" s="170"/>
      <c r="AO95" s="170"/>
      <c r="AP95" s="170"/>
      <c r="AQ95" s="167"/>
      <c r="AR95" s="121"/>
      <c r="AS95" s="121"/>
      <c r="AT95" s="121"/>
      <c r="AU95" s="121"/>
      <c r="AV95" s="9"/>
      <c r="AW95" s="9"/>
      <c r="AX95" s="9"/>
      <c r="AY95" s="9"/>
      <c r="AZ95" s="9"/>
      <c r="BA95" s="9"/>
      <c r="BD95" s="159">
        <v>1</v>
      </c>
      <c r="BE95" s="159"/>
      <c r="BF95" s="159"/>
      <c r="BG95" s="159"/>
      <c r="BH95" s="160"/>
      <c r="BI95" s="167"/>
      <c r="BJ95" s="121"/>
      <c r="BK95" s="121"/>
      <c r="BL95" s="121"/>
      <c r="BM95" s="121"/>
      <c r="BN95" s="171"/>
      <c r="BO95" s="171"/>
      <c r="BP95" s="171"/>
      <c r="BQ95" s="173"/>
      <c r="BR95" s="173"/>
      <c r="BS95" s="173"/>
      <c r="BT95" s="173"/>
      <c r="BU95" s="159"/>
      <c r="BV95" s="159"/>
      <c r="BW95" s="159"/>
      <c r="BX95" s="159"/>
      <c r="BY95" s="160"/>
      <c r="BZ95" s="9"/>
      <c r="CA95" s="19"/>
      <c r="CB95" s="78"/>
      <c r="CC95" s="78"/>
      <c r="CD95" s="78"/>
      <c r="CE95" s="78"/>
      <c r="CF95" s="78"/>
      <c r="CG95" s="78"/>
      <c r="CH95" s="78"/>
      <c r="CI95" s="78"/>
      <c r="CJ95" s="78"/>
      <c r="CK95" s="78"/>
      <c r="CL95" s="78"/>
      <c r="CM95" s="78"/>
      <c r="CN95" s="78"/>
      <c r="CO95" s="79"/>
      <c r="CP95" s="79"/>
      <c r="CQ95" s="79"/>
      <c r="CR95" s="79"/>
      <c r="CS95" s="79"/>
      <c r="CT95" s="79"/>
      <c r="CU95" s="79"/>
      <c r="CV95" s="79"/>
      <c r="CW95" s="79"/>
      <c r="CX95" s="79"/>
      <c r="CY95" s="79"/>
      <c r="CZ95" s="79"/>
      <c r="DA95" s="79"/>
      <c r="DB95" s="9"/>
      <c r="DC95" s="9"/>
      <c r="DD95" s="20"/>
      <c r="DE95" s="24"/>
    </row>
    <row r="96" spans="2:109" ht="9" customHeight="1">
      <c r="B96" s="9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31"/>
      <c r="AD96" s="31"/>
      <c r="AE96" s="31"/>
      <c r="AF96" s="31"/>
      <c r="AG96" s="9"/>
      <c r="AH96" s="170"/>
      <c r="AI96" s="170"/>
      <c r="AJ96" s="170"/>
      <c r="AK96" s="170"/>
      <c r="AL96" s="170"/>
      <c r="AM96" s="170"/>
      <c r="AN96" s="170"/>
      <c r="AO96" s="170"/>
      <c r="AP96" s="170"/>
      <c r="AQ96" s="34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6"/>
      <c r="BC96" s="37"/>
      <c r="BD96" s="161"/>
      <c r="BE96" s="161"/>
      <c r="BF96" s="161"/>
      <c r="BG96" s="161"/>
      <c r="BH96" s="162"/>
      <c r="BI96" s="34"/>
      <c r="BJ96" s="35"/>
      <c r="BK96" s="35"/>
      <c r="BL96" s="35"/>
      <c r="BM96" s="35"/>
      <c r="BN96" s="172"/>
      <c r="BO96" s="172"/>
      <c r="BP96" s="172"/>
      <c r="BQ96" s="94"/>
      <c r="BR96" s="94"/>
      <c r="BS96" s="94"/>
      <c r="BT96" s="94"/>
      <c r="BU96" s="161"/>
      <c r="BV96" s="161"/>
      <c r="BW96" s="161"/>
      <c r="BX96" s="161"/>
      <c r="BY96" s="162"/>
      <c r="BZ96" s="9"/>
      <c r="CA96" s="19"/>
      <c r="CB96" s="78" t="s">
        <v>29</v>
      </c>
      <c r="CC96" s="78"/>
      <c r="CD96" s="78"/>
      <c r="CE96" s="78"/>
      <c r="CF96" s="78"/>
      <c r="CG96" s="78"/>
      <c r="CH96" s="78"/>
      <c r="CI96" s="78"/>
      <c r="CJ96" s="78"/>
      <c r="CK96" s="78"/>
      <c r="CL96" s="78"/>
      <c r="CM96" s="78"/>
      <c r="CN96" s="78"/>
      <c r="CO96" s="79">
        <v>16500000</v>
      </c>
      <c r="CP96" s="79"/>
      <c r="CQ96" s="79"/>
      <c r="CR96" s="79"/>
      <c r="CS96" s="79"/>
      <c r="CT96" s="79"/>
      <c r="CU96" s="79"/>
      <c r="CV96" s="79"/>
      <c r="CW96" s="79"/>
      <c r="CX96" s="79"/>
      <c r="CY96" s="79"/>
      <c r="CZ96" s="79"/>
      <c r="DA96" s="79"/>
      <c r="DB96" s="9"/>
      <c r="DC96" s="9"/>
      <c r="DD96" s="20"/>
      <c r="DE96" s="24"/>
    </row>
    <row r="97" spans="1:109" ht="9" customHeight="1">
      <c r="A97" s="6"/>
      <c r="B97" s="7"/>
      <c r="C97" s="107" t="s">
        <v>7</v>
      </c>
      <c r="D97" s="107"/>
      <c r="E97" s="107"/>
      <c r="F97" s="107"/>
      <c r="G97" s="107"/>
      <c r="H97" s="107"/>
      <c r="I97" s="107"/>
      <c r="J97" s="107" t="s">
        <v>162</v>
      </c>
      <c r="K97" s="107"/>
      <c r="L97" s="107"/>
      <c r="M97" s="107"/>
      <c r="N97" s="107" t="s">
        <v>6</v>
      </c>
      <c r="O97" s="107"/>
      <c r="P97" s="107"/>
      <c r="Q97" s="107"/>
      <c r="R97" s="107"/>
      <c r="S97" s="107"/>
      <c r="T97" s="107">
        <v>123456</v>
      </c>
      <c r="U97" s="107"/>
      <c r="V97" s="107"/>
      <c r="W97" s="107"/>
      <c r="X97" s="107"/>
      <c r="Y97" s="107"/>
      <c r="Z97" s="107"/>
      <c r="AA97" s="107"/>
      <c r="AB97" s="107"/>
      <c r="AC97" s="7"/>
      <c r="AD97" s="7"/>
      <c r="AE97" s="7"/>
      <c r="AF97" s="7"/>
      <c r="AG97" s="7"/>
      <c r="AH97" s="38"/>
      <c r="AI97" s="38"/>
      <c r="AJ97" s="38"/>
      <c r="AK97" s="38"/>
      <c r="AL97" s="38"/>
      <c r="AM97" s="38"/>
      <c r="AN97" s="38"/>
      <c r="AO97" s="38"/>
      <c r="AP97" s="38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22"/>
      <c r="BD97" s="22"/>
      <c r="BE97" s="22"/>
      <c r="BF97" s="22"/>
      <c r="BG97" s="22"/>
      <c r="BH97" s="22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9"/>
      <c r="CA97" s="19"/>
      <c r="CB97" s="78"/>
      <c r="CC97" s="78"/>
      <c r="CD97" s="78"/>
      <c r="CE97" s="78"/>
      <c r="CF97" s="78"/>
      <c r="CG97" s="78"/>
      <c r="CH97" s="78"/>
      <c r="CI97" s="78"/>
      <c r="CJ97" s="78"/>
      <c r="CK97" s="78"/>
      <c r="CL97" s="78"/>
      <c r="CM97" s="78"/>
      <c r="CN97" s="78"/>
      <c r="CO97" s="79"/>
      <c r="CP97" s="79"/>
      <c r="CQ97" s="79"/>
      <c r="CR97" s="79"/>
      <c r="CS97" s="79"/>
      <c r="CT97" s="79"/>
      <c r="CU97" s="79"/>
      <c r="CV97" s="79"/>
      <c r="CW97" s="79"/>
      <c r="CX97" s="79"/>
      <c r="CY97" s="79"/>
      <c r="CZ97" s="79"/>
      <c r="DA97" s="79"/>
      <c r="DB97" s="9"/>
      <c r="DC97" s="9"/>
      <c r="DD97" s="20"/>
      <c r="DE97" s="20"/>
    </row>
    <row r="98" spans="1:109" ht="9" customHeight="1">
      <c r="B98" s="7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9"/>
      <c r="AD98" s="9"/>
      <c r="AE98" s="9"/>
      <c r="AF98" s="9"/>
      <c r="AG98" s="9"/>
      <c r="AH98" s="174" t="s">
        <v>60</v>
      </c>
      <c r="AI98" s="175"/>
      <c r="AJ98" s="175"/>
      <c r="AK98" s="175"/>
      <c r="AL98" s="175"/>
      <c r="AM98" s="175"/>
      <c r="AN98" s="175"/>
      <c r="AO98" s="175"/>
      <c r="AP98" s="175"/>
      <c r="AQ98" s="175"/>
      <c r="AR98" s="175"/>
      <c r="AS98" s="175"/>
      <c r="AT98" s="175"/>
      <c r="AU98" s="175"/>
      <c r="AV98" s="175"/>
      <c r="AW98" s="175"/>
      <c r="AX98" s="175"/>
      <c r="AY98" s="175"/>
      <c r="AZ98" s="175"/>
      <c r="BA98" s="175"/>
      <c r="BB98" s="175"/>
      <c r="BC98" s="175"/>
      <c r="BD98" s="40"/>
      <c r="BE98" s="40"/>
      <c r="BF98" s="40"/>
      <c r="BG98" s="40"/>
      <c r="BH98" s="40"/>
      <c r="BI98" s="32"/>
      <c r="BJ98" s="32"/>
      <c r="BK98" s="32"/>
      <c r="BL98" s="32"/>
      <c r="BM98" s="32"/>
      <c r="BN98" s="32"/>
      <c r="BO98" s="32"/>
      <c r="BP98" s="32"/>
      <c r="BQ98" s="32"/>
      <c r="BR98" s="40"/>
      <c r="BS98" s="40"/>
      <c r="BT98" s="40"/>
      <c r="BU98" s="40"/>
      <c r="BV98" s="40"/>
      <c r="BW98" s="40"/>
      <c r="BX98" s="32"/>
      <c r="BY98" s="33"/>
      <c r="BZ98" s="9"/>
      <c r="CA98" s="9"/>
      <c r="CB98" s="78"/>
      <c r="CC98" s="78"/>
      <c r="CD98" s="78"/>
      <c r="CE98" s="78"/>
      <c r="CF98" s="78"/>
      <c r="CG98" s="78"/>
      <c r="CH98" s="78"/>
      <c r="CI98" s="78"/>
      <c r="CJ98" s="78"/>
      <c r="CK98" s="78"/>
      <c r="CL98" s="78"/>
      <c r="CM98" s="78"/>
      <c r="CN98" s="78"/>
      <c r="CO98" s="79"/>
      <c r="CP98" s="79"/>
      <c r="CQ98" s="79"/>
      <c r="CR98" s="79"/>
      <c r="CS98" s="79"/>
      <c r="CT98" s="79"/>
      <c r="CU98" s="79"/>
      <c r="CV98" s="79"/>
      <c r="CW98" s="79"/>
      <c r="CX98" s="79"/>
      <c r="CY98" s="79"/>
      <c r="CZ98" s="79"/>
      <c r="DA98" s="79"/>
      <c r="DB98" s="9"/>
      <c r="DC98" s="9"/>
      <c r="DD98" s="20"/>
      <c r="DE98" s="20"/>
    </row>
    <row r="99" spans="1:109" s="10" customFormat="1" ht="9" customHeight="1">
      <c r="B99" s="11"/>
      <c r="C99" s="107" t="s">
        <v>38</v>
      </c>
      <c r="D99" s="107"/>
      <c r="E99" s="107"/>
      <c r="F99" s="107"/>
      <c r="G99" s="107"/>
      <c r="H99" s="107"/>
      <c r="I99" s="107"/>
      <c r="J99" s="107" t="s">
        <v>146</v>
      </c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9"/>
      <c r="AD99" s="9"/>
      <c r="AE99" s="9"/>
      <c r="AF99" s="9"/>
      <c r="AG99" s="9"/>
      <c r="AH99" s="176"/>
      <c r="AI99" s="177"/>
      <c r="AJ99" s="177"/>
      <c r="AK99" s="177"/>
      <c r="AL99" s="177"/>
      <c r="AM99" s="177"/>
      <c r="AN99" s="177"/>
      <c r="AO99" s="177"/>
      <c r="AP99" s="177"/>
      <c r="AQ99" s="177"/>
      <c r="AR99" s="177"/>
      <c r="AS99" s="177"/>
      <c r="AT99" s="177"/>
      <c r="AU99" s="177"/>
      <c r="AV99" s="177"/>
      <c r="AW99" s="177"/>
      <c r="AX99" s="177"/>
      <c r="AY99" s="177"/>
      <c r="AZ99" s="177"/>
      <c r="BA99" s="177"/>
      <c r="BB99" s="177"/>
      <c r="BC99" s="177"/>
      <c r="BI99" s="7"/>
      <c r="BJ99" s="7"/>
      <c r="BK99" s="7"/>
      <c r="BL99" s="7"/>
      <c r="BM99" s="7"/>
      <c r="BN99" s="7"/>
      <c r="BO99" s="9"/>
      <c r="BP99" s="9"/>
      <c r="BQ99" s="9"/>
      <c r="BX99" s="9"/>
      <c r="BY99" s="41"/>
      <c r="BZ99" s="9"/>
      <c r="CA99" s="9"/>
      <c r="CB99" s="78" t="s">
        <v>163</v>
      </c>
      <c r="CC99" s="78"/>
      <c r="CD99" s="78"/>
      <c r="CE99" s="78"/>
      <c r="CF99" s="78"/>
      <c r="CG99" s="78"/>
      <c r="CH99" s="78"/>
      <c r="CI99" s="78"/>
      <c r="CJ99" s="78"/>
      <c r="CK99" s="78"/>
      <c r="CL99" s="78"/>
      <c r="CM99" s="78"/>
      <c r="CN99" s="78"/>
      <c r="CO99" s="79"/>
      <c r="CP99" s="79"/>
      <c r="CQ99" s="79"/>
      <c r="CR99" s="79"/>
      <c r="CS99" s="79"/>
      <c r="CT99" s="79"/>
      <c r="CU99" s="79"/>
      <c r="CV99" s="79"/>
      <c r="CW99" s="79"/>
      <c r="CX99" s="79"/>
      <c r="CY99" s="79"/>
      <c r="CZ99" s="79"/>
      <c r="DA99" s="79"/>
      <c r="DB99" s="9"/>
      <c r="DC99" s="9"/>
      <c r="DD99" s="20"/>
      <c r="DE99" s="20"/>
    </row>
    <row r="100" spans="1:109" s="10" customFormat="1" ht="18" customHeight="1">
      <c r="B100" s="9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9"/>
      <c r="AD100" s="9"/>
      <c r="AE100" s="9"/>
      <c r="AF100" s="9"/>
      <c r="AG100" s="9"/>
      <c r="AH100" s="178" t="s">
        <v>172</v>
      </c>
      <c r="AI100" s="179"/>
      <c r="AJ100" s="179"/>
      <c r="AK100" s="179"/>
      <c r="AL100" s="179"/>
      <c r="AM100" s="179"/>
      <c r="AN100" s="179"/>
      <c r="AO100" s="179"/>
      <c r="AP100" s="179"/>
      <c r="AQ100" s="179"/>
      <c r="AR100" s="179"/>
      <c r="AS100" s="179"/>
      <c r="AT100" s="179"/>
      <c r="AU100" s="179"/>
      <c r="AV100" s="179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42"/>
      <c r="BL100" s="168">
        <v>46176</v>
      </c>
      <c r="BM100" s="168"/>
      <c r="BN100" s="168"/>
      <c r="BO100" s="168"/>
      <c r="BP100" s="168"/>
      <c r="BQ100" s="168"/>
      <c r="BR100" s="168"/>
      <c r="BS100" s="168"/>
      <c r="BT100" s="168"/>
      <c r="BU100" s="168"/>
      <c r="BV100" s="168"/>
      <c r="BW100" s="168"/>
      <c r="BX100" s="168"/>
      <c r="BY100" s="184"/>
      <c r="BZ100" s="9"/>
      <c r="CA100" s="9"/>
      <c r="CB100" s="78"/>
      <c r="CC100" s="78"/>
      <c r="CD100" s="78"/>
      <c r="CE100" s="78"/>
      <c r="CF100" s="78"/>
      <c r="CG100" s="78"/>
      <c r="CH100" s="78"/>
      <c r="CI100" s="78"/>
      <c r="CJ100" s="78"/>
      <c r="CK100" s="78"/>
      <c r="CL100" s="78"/>
      <c r="CM100" s="78"/>
      <c r="CN100" s="78"/>
      <c r="CO100" s="79"/>
      <c r="CP100" s="79"/>
      <c r="CQ100" s="79"/>
      <c r="CR100" s="79"/>
      <c r="CS100" s="79"/>
      <c r="CT100" s="79"/>
      <c r="CU100" s="79"/>
      <c r="CV100" s="79"/>
      <c r="CW100" s="79"/>
      <c r="CX100" s="79"/>
      <c r="CY100" s="79"/>
      <c r="CZ100" s="79"/>
      <c r="DA100" s="79"/>
      <c r="DB100" s="9"/>
      <c r="DC100" s="9"/>
      <c r="DD100" s="19"/>
      <c r="DE100" s="19"/>
    </row>
    <row r="101" spans="1:109" s="10" customFormat="1" ht="18" customHeight="1">
      <c r="B101" s="9"/>
      <c r="C101" s="11"/>
      <c r="D101" s="11"/>
      <c r="E101" s="11"/>
      <c r="F101" s="11"/>
      <c r="G101" s="11"/>
      <c r="H101" s="11"/>
      <c r="I101" s="11"/>
      <c r="J101" s="11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43"/>
      <c r="BZ101" s="9"/>
      <c r="CA101" s="9"/>
      <c r="CW101" s="44"/>
      <c r="CX101" s="44"/>
      <c r="CY101" s="21"/>
      <c r="CZ101" s="44"/>
      <c r="DA101" s="44"/>
      <c r="DB101" s="9"/>
      <c r="DC101" s="9"/>
      <c r="DD101" s="19"/>
      <c r="DE101" s="19"/>
    </row>
    <row r="102" spans="1:109" s="10" customFormat="1" ht="9" customHeight="1">
      <c r="B102" s="12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DB102" s="9"/>
      <c r="DC102" s="9"/>
      <c r="DD102" s="19"/>
      <c r="DE102" s="19"/>
    </row>
    <row r="103" spans="1:109" s="10" customFormat="1" ht="9" customHeight="1">
      <c r="B103" s="12"/>
      <c r="C103" s="73" t="s">
        <v>95</v>
      </c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45"/>
      <c r="S103" s="45"/>
      <c r="T103" s="45"/>
      <c r="U103" s="45"/>
      <c r="V103" s="45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  <c r="BM103" s="46"/>
      <c r="BN103" s="46"/>
      <c r="BO103" s="46"/>
      <c r="BP103" s="46"/>
      <c r="BQ103" s="46"/>
      <c r="BR103" s="46"/>
      <c r="BS103" s="46"/>
      <c r="BT103" s="46"/>
      <c r="BU103" s="46"/>
      <c r="BV103" s="46"/>
      <c r="BW103" s="46"/>
      <c r="BX103" s="46"/>
      <c r="BY103" s="46"/>
      <c r="BZ103" s="46"/>
      <c r="CA103" s="46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8"/>
      <c r="DB103" s="9"/>
      <c r="DC103" s="9"/>
      <c r="DD103" s="19"/>
      <c r="DE103" s="19"/>
    </row>
    <row r="104" spans="1:109" s="10" customFormat="1" ht="9" customHeight="1">
      <c r="B104" s="12"/>
      <c r="C104" s="75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11"/>
      <c r="S104" s="11"/>
      <c r="T104" s="11"/>
      <c r="U104" s="11"/>
      <c r="V104" s="11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49"/>
      <c r="DB104" s="9"/>
      <c r="DC104" s="9"/>
    </row>
    <row r="105" spans="1:109" s="10" customFormat="1" ht="9" customHeight="1">
      <c r="B105" s="12"/>
      <c r="C105" s="50"/>
      <c r="D105" s="72" t="s">
        <v>167</v>
      </c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49"/>
      <c r="DB105" s="9"/>
      <c r="DC105" s="9"/>
    </row>
    <row r="106" spans="1:109" s="10" customFormat="1" ht="9" customHeight="1">
      <c r="B106" s="12"/>
      <c r="C106" s="50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49"/>
      <c r="DB106" s="9"/>
      <c r="DC106" s="9"/>
    </row>
    <row r="107" spans="1:109" s="10" customFormat="1" ht="9" customHeight="1">
      <c r="B107" s="12"/>
      <c r="C107" s="50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/>
      <c r="CD107" s="72"/>
      <c r="CE107" s="72"/>
      <c r="CF107" s="72"/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49"/>
      <c r="DB107" s="9"/>
    </row>
    <row r="108" spans="1:109" s="10" customFormat="1" ht="9" customHeight="1">
      <c r="B108" s="12"/>
      <c r="C108" s="51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49"/>
      <c r="DB108" s="9"/>
    </row>
    <row r="109" spans="1:109" s="10" customFormat="1" ht="9" customHeight="1">
      <c r="B109" s="9"/>
      <c r="C109" s="50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  <c r="BL109" s="67"/>
      <c r="BM109" s="67"/>
      <c r="BN109" s="67"/>
      <c r="BO109" s="67"/>
      <c r="BP109" s="67"/>
      <c r="BQ109" s="67"/>
      <c r="BR109" s="67"/>
      <c r="BS109" s="67"/>
      <c r="BT109" s="67"/>
      <c r="BU109" s="67"/>
      <c r="BV109" s="67"/>
      <c r="BW109" s="67"/>
      <c r="BX109" s="67"/>
      <c r="BY109" s="67"/>
      <c r="BZ109" s="67"/>
      <c r="CA109" s="67"/>
      <c r="CB109" s="67"/>
      <c r="CC109" s="67"/>
      <c r="CD109" s="67"/>
      <c r="CE109" s="67"/>
      <c r="CF109" s="67"/>
      <c r="CG109" s="67"/>
      <c r="CH109" s="67"/>
      <c r="CI109" s="67"/>
      <c r="CJ109" s="67"/>
      <c r="CK109" s="67"/>
      <c r="CL109" s="67"/>
      <c r="CM109" s="67"/>
      <c r="CN109" s="67"/>
      <c r="CO109" s="67"/>
      <c r="CP109" s="67"/>
      <c r="CQ109" s="67"/>
      <c r="CR109" s="67"/>
      <c r="CS109" s="67"/>
      <c r="CT109" s="67"/>
      <c r="CU109" s="67"/>
      <c r="CV109" s="67"/>
      <c r="CW109" s="67"/>
      <c r="CX109" s="67"/>
      <c r="CY109" s="67"/>
      <c r="CZ109" s="9"/>
      <c r="DA109" s="49"/>
      <c r="DB109" s="9"/>
    </row>
    <row r="110" spans="1:109" s="10" customFormat="1" ht="9" customHeight="1">
      <c r="B110" s="9"/>
      <c r="C110" s="52"/>
      <c r="D110" s="53"/>
      <c r="E110" s="53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5"/>
      <c r="AE110" s="55"/>
      <c r="AF110" s="55"/>
      <c r="AG110" s="55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4"/>
      <c r="BT110" s="54"/>
      <c r="BU110" s="54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4"/>
      <c r="CG110" s="54"/>
      <c r="CH110" s="54"/>
      <c r="CI110" s="54"/>
      <c r="CJ110" s="54"/>
      <c r="CK110" s="54"/>
      <c r="CL110" s="54"/>
      <c r="CM110" s="54"/>
      <c r="CN110" s="54"/>
      <c r="CO110" s="54"/>
      <c r="CP110" s="54"/>
      <c r="CQ110" s="54"/>
      <c r="CR110" s="54"/>
      <c r="CS110" s="54"/>
      <c r="CT110" s="54"/>
      <c r="CU110" s="54"/>
      <c r="CV110" s="54"/>
      <c r="CW110" s="54"/>
      <c r="CX110" s="71"/>
      <c r="CY110" s="71"/>
      <c r="CZ110" s="54"/>
      <c r="DA110" s="57"/>
      <c r="DB110" s="9"/>
    </row>
    <row r="111" spans="1:109" s="10" customFormat="1" ht="18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22"/>
      <c r="AE111" s="22"/>
      <c r="AF111" s="22"/>
      <c r="AG111" s="22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27" t="s">
        <v>39</v>
      </c>
    </row>
    <row r="113" spans="1:109" ht="9" customHeight="1">
      <c r="A113" s="6"/>
      <c r="B113" s="124" t="s">
        <v>10</v>
      </c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125" t="s">
        <v>54</v>
      </c>
      <c r="AU113" s="125"/>
      <c r="AV113" s="125"/>
      <c r="AW113" s="125"/>
      <c r="AX113" s="125"/>
      <c r="AY113" s="125"/>
      <c r="AZ113" s="125"/>
      <c r="BA113" s="125"/>
      <c r="BB113" s="125"/>
      <c r="BC113" s="125"/>
      <c r="BD113" s="125"/>
      <c r="BE113" s="125"/>
      <c r="BF113" s="125"/>
      <c r="BG113" s="125"/>
      <c r="BH113" s="125"/>
      <c r="BI113" s="125"/>
      <c r="BJ113" s="125"/>
      <c r="BK113" s="125"/>
      <c r="BL113" s="7"/>
      <c r="BM113" s="7"/>
      <c r="BN113" s="7"/>
      <c r="BO113" s="8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127" t="s">
        <v>2</v>
      </c>
      <c r="CK113" s="127"/>
      <c r="CL113" s="127"/>
      <c r="CM113" s="127"/>
      <c r="CN113" s="127"/>
      <c r="CO113" s="127"/>
      <c r="CP113" s="127"/>
      <c r="CQ113" s="128" t="s">
        <v>152</v>
      </c>
      <c r="CR113" s="129"/>
      <c r="CS113" s="111" t="s">
        <v>153</v>
      </c>
      <c r="CT113" s="112"/>
      <c r="CU113" s="111" t="s">
        <v>154</v>
      </c>
      <c r="CV113" s="112"/>
      <c r="CW113" s="111" t="s">
        <v>123</v>
      </c>
      <c r="CX113" s="112"/>
      <c r="CY113" s="111" t="s">
        <v>155</v>
      </c>
      <c r="CZ113" s="112"/>
      <c r="DA113" s="111" t="s">
        <v>156</v>
      </c>
      <c r="DB113" s="117"/>
    </row>
    <row r="114" spans="1:109" ht="9" customHeight="1"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125"/>
      <c r="AU114" s="125"/>
      <c r="AV114" s="125"/>
      <c r="AW114" s="125"/>
      <c r="AX114" s="125"/>
      <c r="AY114" s="125"/>
      <c r="AZ114" s="125"/>
      <c r="BA114" s="125"/>
      <c r="BB114" s="125"/>
      <c r="BC114" s="125"/>
      <c r="BD114" s="125"/>
      <c r="BE114" s="125"/>
      <c r="BF114" s="125"/>
      <c r="BG114" s="125"/>
      <c r="BH114" s="125"/>
      <c r="BI114" s="125"/>
      <c r="BJ114" s="125"/>
      <c r="BK114" s="125"/>
      <c r="BL114" s="7"/>
      <c r="BM114" s="7"/>
      <c r="BN114" s="7"/>
      <c r="BO114" s="7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127"/>
      <c r="CK114" s="127"/>
      <c r="CL114" s="127"/>
      <c r="CM114" s="127"/>
      <c r="CN114" s="127"/>
      <c r="CO114" s="127"/>
      <c r="CP114" s="127"/>
      <c r="CQ114" s="130"/>
      <c r="CR114" s="131"/>
      <c r="CS114" s="113"/>
      <c r="CT114" s="114"/>
      <c r="CU114" s="113"/>
      <c r="CV114" s="114"/>
      <c r="CW114" s="113"/>
      <c r="CX114" s="114"/>
      <c r="CY114" s="113"/>
      <c r="CZ114" s="114"/>
      <c r="DA114" s="113"/>
      <c r="DB114" s="118"/>
    </row>
    <row r="115" spans="1:109" s="10" customFormat="1" ht="9" customHeight="1" thickBo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  <c r="BI115" s="126"/>
      <c r="BJ115" s="126"/>
      <c r="BK115" s="126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127"/>
      <c r="CK115" s="127"/>
      <c r="CL115" s="127"/>
      <c r="CM115" s="127"/>
      <c r="CN115" s="127"/>
      <c r="CO115" s="127"/>
      <c r="CP115" s="127"/>
      <c r="CQ115" s="132"/>
      <c r="CR115" s="133"/>
      <c r="CS115" s="115"/>
      <c r="CT115" s="116"/>
      <c r="CU115" s="115"/>
      <c r="CV115" s="116"/>
      <c r="CW115" s="115"/>
      <c r="CX115" s="116"/>
      <c r="CY115" s="115"/>
      <c r="CZ115" s="116"/>
      <c r="DA115" s="115"/>
      <c r="DB115" s="119"/>
    </row>
    <row r="116" spans="1:109" s="10" customFormat="1" ht="9" customHeight="1" thickTop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120" t="s">
        <v>1</v>
      </c>
      <c r="AU116" s="120"/>
      <c r="AV116" s="120"/>
      <c r="AW116" s="120"/>
      <c r="AX116" s="120"/>
      <c r="AY116" s="120"/>
      <c r="AZ116" s="120"/>
      <c r="BA116" s="120"/>
      <c r="BB116" s="120"/>
      <c r="BC116" s="120"/>
      <c r="BD116" s="120"/>
      <c r="BE116" s="120"/>
      <c r="BF116" s="120"/>
      <c r="BG116" s="120"/>
      <c r="BH116" s="120"/>
      <c r="BI116" s="120"/>
      <c r="BJ116" s="120"/>
      <c r="BK116" s="120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DB116" s="9"/>
    </row>
    <row r="117" spans="1:109" s="10" customFormat="1" ht="9" customHeight="1">
      <c r="B117" s="9"/>
      <c r="C117" s="122" t="s">
        <v>12</v>
      </c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  <c r="U117" s="122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  <c r="BD117" s="121"/>
      <c r="BE117" s="121"/>
      <c r="BF117" s="121"/>
      <c r="BG117" s="121"/>
      <c r="BH117" s="121"/>
      <c r="BI117" s="121"/>
      <c r="BJ117" s="121"/>
      <c r="BK117" s="121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DB117" s="9"/>
      <c r="DC117" s="9"/>
      <c r="DD117" s="9"/>
      <c r="DE117" s="9"/>
    </row>
    <row r="118" spans="1:109" s="10" customFormat="1" ht="18" customHeight="1">
      <c r="B118" s="9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168">
        <v>46178</v>
      </c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CZ118" s="168"/>
      <c r="DA118" s="168"/>
      <c r="DB118" s="9"/>
      <c r="DC118" s="9"/>
      <c r="DE118" s="9"/>
    </row>
    <row r="119" spans="1:109" s="10" customFormat="1" ht="9" customHeight="1">
      <c r="B119" s="12"/>
      <c r="C119" s="88" t="s">
        <v>166</v>
      </c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 t="s">
        <v>4</v>
      </c>
      <c r="W119" s="88"/>
      <c r="X119" s="88"/>
      <c r="Y119" s="88"/>
      <c r="Z119" s="88"/>
      <c r="AA119" s="88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13"/>
      <c r="DE119" s="9"/>
    </row>
    <row r="120" spans="1:109" s="10" customFormat="1" ht="9" customHeight="1">
      <c r="B120" s="12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13"/>
      <c r="DE120" s="9"/>
    </row>
    <row r="121" spans="1:109" s="10" customFormat="1" ht="9" customHeight="1">
      <c r="B121" s="12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CA121" s="9"/>
      <c r="CB121" s="90" t="s">
        <v>32</v>
      </c>
      <c r="CC121" s="91"/>
      <c r="CD121" s="91"/>
      <c r="CE121" s="91"/>
      <c r="CF121" s="91"/>
      <c r="CG121" s="91"/>
      <c r="CH121" s="91"/>
      <c r="CI121" s="91"/>
      <c r="CJ121" s="91"/>
      <c r="CK121" s="91"/>
      <c r="CL121" s="91"/>
      <c r="CM121" s="91"/>
      <c r="CN121" s="91"/>
      <c r="CO121" s="91"/>
      <c r="CP121" s="91"/>
      <c r="CQ121" s="91"/>
      <c r="CR121" s="91"/>
      <c r="CS121" s="91"/>
      <c r="CT121" s="91"/>
      <c r="CU121" s="91"/>
      <c r="CV121" s="91"/>
      <c r="CW121" s="91"/>
      <c r="CX121" s="91"/>
      <c r="CY121" s="91"/>
      <c r="CZ121" s="91"/>
      <c r="DA121" s="92"/>
      <c r="DB121" s="9"/>
      <c r="DC121" s="9"/>
      <c r="DD121" s="13"/>
      <c r="DE121" s="9"/>
    </row>
    <row r="122" spans="1:109" s="10" customFormat="1" ht="9" customHeight="1">
      <c r="B122" s="12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5"/>
      <c r="W122" s="15"/>
      <c r="X122" s="15"/>
      <c r="Y122" s="15"/>
      <c r="Z122" s="15"/>
      <c r="AA122" s="15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CA122" s="9"/>
      <c r="CB122" s="93"/>
      <c r="CC122" s="94"/>
      <c r="CD122" s="94"/>
      <c r="CE122" s="94"/>
      <c r="CF122" s="94"/>
      <c r="CG122" s="94"/>
      <c r="CH122" s="94"/>
      <c r="CI122" s="94"/>
      <c r="CJ122" s="94"/>
      <c r="CK122" s="94"/>
      <c r="CL122" s="94"/>
      <c r="CM122" s="94"/>
      <c r="CN122" s="94"/>
      <c r="CO122" s="94"/>
      <c r="CP122" s="94"/>
      <c r="CQ122" s="94"/>
      <c r="CR122" s="94"/>
      <c r="CS122" s="94"/>
      <c r="CT122" s="94"/>
      <c r="CU122" s="94"/>
      <c r="CV122" s="94"/>
      <c r="CW122" s="94"/>
      <c r="CX122" s="94"/>
      <c r="CY122" s="94"/>
      <c r="CZ122" s="94"/>
      <c r="DA122" s="95"/>
      <c r="DB122" s="9"/>
      <c r="DC122" s="9"/>
      <c r="DD122" s="13"/>
      <c r="DE122" s="9"/>
    </row>
    <row r="123" spans="1:109" s="10" customFormat="1" ht="9" customHeight="1">
      <c r="B123" s="12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CA123" s="9"/>
      <c r="CB123" s="96">
        <v>16500000</v>
      </c>
      <c r="CC123" s="97"/>
      <c r="CD123" s="97"/>
      <c r="CE123" s="97"/>
      <c r="CF123" s="97"/>
      <c r="CG123" s="97"/>
      <c r="CH123" s="97"/>
      <c r="CI123" s="97"/>
      <c r="CJ123" s="97"/>
      <c r="CK123" s="97"/>
      <c r="CL123" s="97"/>
      <c r="CM123" s="97"/>
      <c r="CN123" s="97"/>
      <c r="CO123" s="97"/>
      <c r="CP123" s="97"/>
      <c r="CQ123" s="97"/>
      <c r="CR123" s="97"/>
      <c r="CS123" s="97"/>
      <c r="CT123" s="97"/>
      <c r="CU123" s="97"/>
      <c r="CV123" s="97"/>
      <c r="CW123" s="97"/>
      <c r="CX123" s="97"/>
      <c r="CY123" s="97"/>
      <c r="CZ123" s="97"/>
      <c r="DA123" s="98"/>
      <c r="DB123" s="9"/>
      <c r="DC123" s="9"/>
      <c r="DD123" s="13"/>
      <c r="DE123" s="9"/>
    </row>
    <row r="124" spans="1:109" s="10" customFormat="1" ht="9" customHeight="1">
      <c r="B124" s="12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CA124" s="9"/>
      <c r="CB124" s="99"/>
      <c r="CC124" s="100"/>
      <c r="CD124" s="100"/>
      <c r="CE124" s="100"/>
      <c r="CF124" s="100"/>
      <c r="CG124" s="100"/>
      <c r="CH124" s="100"/>
      <c r="CI124" s="100"/>
      <c r="CJ124" s="100"/>
      <c r="CK124" s="100"/>
      <c r="CL124" s="100"/>
      <c r="CM124" s="100"/>
      <c r="CN124" s="100"/>
      <c r="CO124" s="100"/>
      <c r="CP124" s="100"/>
      <c r="CQ124" s="100"/>
      <c r="CR124" s="100"/>
      <c r="CS124" s="100"/>
      <c r="CT124" s="100"/>
      <c r="CU124" s="100"/>
      <c r="CV124" s="100"/>
      <c r="CW124" s="100"/>
      <c r="CX124" s="100"/>
      <c r="CY124" s="100"/>
      <c r="CZ124" s="100"/>
      <c r="DA124" s="101"/>
      <c r="DB124" s="9"/>
      <c r="DC124" s="9"/>
      <c r="DD124" s="13"/>
      <c r="DE124" s="9"/>
    </row>
    <row r="125" spans="1:109" s="10" customFormat="1" ht="9" customHeight="1">
      <c r="B125" s="12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CA125" s="9"/>
      <c r="CB125" s="102"/>
      <c r="CC125" s="103"/>
      <c r="CD125" s="103"/>
      <c r="CE125" s="103"/>
      <c r="CF125" s="103"/>
      <c r="CG125" s="103"/>
      <c r="CH125" s="103"/>
      <c r="CI125" s="103"/>
      <c r="CJ125" s="103"/>
      <c r="CK125" s="103"/>
      <c r="CL125" s="103"/>
      <c r="CM125" s="103"/>
      <c r="CN125" s="103"/>
      <c r="CO125" s="103"/>
      <c r="CP125" s="103"/>
      <c r="CQ125" s="103"/>
      <c r="CR125" s="103"/>
      <c r="CS125" s="103"/>
      <c r="CT125" s="103"/>
      <c r="CU125" s="103"/>
      <c r="CV125" s="103"/>
      <c r="CW125" s="103"/>
      <c r="CX125" s="103"/>
      <c r="CY125" s="103"/>
      <c r="CZ125" s="103"/>
      <c r="DA125" s="104"/>
      <c r="DB125" s="9"/>
      <c r="DC125" s="9"/>
      <c r="DD125" s="13"/>
      <c r="DE125" s="9"/>
    </row>
    <row r="126" spans="1:109" s="10" customFormat="1" ht="9" customHeight="1">
      <c r="B126" s="12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CA126" s="9"/>
      <c r="CB126" s="105" t="s">
        <v>157</v>
      </c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5"/>
      <c r="CM126" s="105"/>
      <c r="CN126" s="105"/>
      <c r="CO126" s="105"/>
      <c r="CP126" s="105"/>
      <c r="CQ126" s="105"/>
      <c r="CR126" s="105"/>
      <c r="CS126" s="105"/>
      <c r="CT126" s="105"/>
      <c r="CU126" s="105"/>
      <c r="CV126" s="105"/>
      <c r="CW126" s="105"/>
      <c r="CX126" s="105"/>
      <c r="CY126" s="105"/>
      <c r="CZ126" s="105"/>
      <c r="DA126" s="105"/>
      <c r="DB126" s="9"/>
      <c r="DC126" s="9"/>
      <c r="DD126" s="13"/>
      <c r="DE126" s="9"/>
    </row>
    <row r="127" spans="1:109" s="10" customFormat="1" ht="9" customHeight="1">
      <c r="B127" s="12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CA127" s="9"/>
      <c r="CB127" s="106"/>
      <c r="CC127" s="106"/>
      <c r="CD127" s="106"/>
      <c r="CE127" s="106"/>
      <c r="CF127" s="106"/>
      <c r="CG127" s="106"/>
      <c r="CH127" s="106"/>
      <c r="CI127" s="106"/>
      <c r="CJ127" s="106"/>
      <c r="CK127" s="106"/>
      <c r="CL127" s="106"/>
      <c r="CM127" s="106"/>
      <c r="CN127" s="106"/>
      <c r="CO127" s="106"/>
      <c r="CP127" s="106"/>
      <c r="CQ127" s="106"/>
      <c r="CR127" s="106"/>
      <c r="CS127" s="106"/>
      <c r="CT127" s="106"/>
      <c r="CU127" s="106"/>
      <c r="CV127" s="106"/>
      <c r="CW127" s="106"/>
      <c r="CX127" s="106"/>
      <c r="CY127" s="106"/>
      <c r="CZ127" s="106"/>
      <c r="DA127" s="106"/>
      <c r="DB127" s="9"/>
      <c r="DC127" s="9"/>
      <c r="DD127" s="13"/>
      <c r="DE127" s="9"/>
    </row>
    <row r="128" spans="1:109" s="10" customFormat="1" ht="9" customHeight="1">
      <c r="B128" s="12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5"/>
      <c r="W128" s="15"/>
      <c r="X128" s="15"/>
      <c r="Y128" s="15"/>
      <c r="Z128" s="15"/>
      <c r="AA128" s="15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13"/>
      <c r="DE128" s="9"/>
    </row>
    <row r="129" spans="2:109" s="10" customFormat="1" ht="9" customHeight="1">
      <c r="B129" s="12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7"/>
      <c r="W129" s="17"/>
      <c r="X129" s="17"/>
      <c r="Y129" s="17"/>
      <c r="Z129" s="17"/>
      <c r="AA129" s="17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13"/>
      <c r="DE129" s="9"/>
    </row>
    <row r="130" spans="2:109" s="10" customFormat="1" ht="9" customHeight="1">
      <c r="B130" s="12"/>
      <c r="C130" s="107" t="s">
        <v>33</v>
      </c>
      <c r="D130" s="107"/>
      <c r="E130" s="107"/>
      <c r="F130" s="107" t="s">
        <v>126</v>
      </c>
      <c r="G130" s="107"/>
      <c r="H130" s="107"/>
      <c r="I130" s="107" t="s">
        <v>158</v>
      </c>
      <c r="J130" s="107" t="s">
        <v>128</v>
      </c>
      <c r="K130" s="107"/>
      <c r="L130" s="107"/>
      <c r="M130" s="107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9"/>
      <c r="AH130" s="134" t="s">
        <v>30</v>
      </c>
      <c r="AI130" s="134"/>
      <c r="AJ130" s="134"/>
      <c r="AK130" s="134"/>
      <c r="AL130" s="134"/>
      <c r="AM130" s="134"/>
      <c r="AN130" s="134"/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4"/>
      <c r="AZ130" s="134"/>
      <c r="BA130" s="134"/>
      <c r="BB130" s="134"/>
      <c r="BC130" s="134"/>
      <c r="BD130" s="134"/>
      <c r="BE130" s="134"/>
      <c r="BF130" s="134"/>
      <c r="BG130" s="134"/>
      <c r="BH130" s="134"/>
      <c r="BI130" s="134"/>
      <c r="BJ130" s="134"/>
      <c r="BK130" s="134"/>
      <c r="BL130" s="134"/>
      <c r="BM130" s="134"/>
      <c r="BN130" s="134"/>
      <c r="BO130" s="134"/>
      <c r="BP130" s="134"/>
      <c r="BQ130" s="134"/>
      <c r="BR130" s="134"/>
      <c r="BS130" s="134"/>
      <c r="BT130" s="134"/>
      <c r="BU130" s="134"/>
      <c r="BV130" s="134"/>
      <c r="BW130" s="134"/>
      <c r="BX130" s="134"/>
      <c r="BY130" s="134"/>
      <c r="CA130" s="9"/>
      <c r="CB130" s="134" t="s">
        <v>31</v>
      </c>
      <c r="CC130" s="134"/>
      <c r="CD130" s="134"/>
      <c r="CE130" s="134"/>
      <c r="CF130" s="134"/>
      <c r="CG130" s="134"/>
      <c r="CH130" s="134"/>
      <c r="CI130" s="134"/>
      <c r="CJ130" s="134"/>
      <c r="CK130" s="134"/>
      <c r="CL130" s="134"/>
      <c r="CM130" s="134"/>
      <c r="CN130" s="134"/>
      <c r="CO130" s="134"/>
      <c r="CP130" s="134"/>
      <c r="CQ130" s="134"/>
      <c r="CR130" s="134"/>
      <c r="CS130" s="134"/>
      <c r="CT130" s="134"/>
      <c r="CU130" s="134"/>
      <c r="CV130" s="134"/>
      <c r="CW130" s="134"/>
      <c r="CX130" s="134"/>
      <c r="CY130" s="134"/>
      <c r="CZ130" s="134"/>
      <c r="DA130" s="134"/>
      <c r="DB130" s="9"/>
      <c r="DC130" s="9"/>
      <c r="DD130" s="13"/>
      <c r="DE130" s="9"/>
    </row>
    <row r="131" spans="2:109" s="10" customFormat="1" ht="9" customHeight="1">
      <c r="B131" s="12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9"/>
      <c r="AH131" s="134"/>
      <c r="AI131" s="134"/>
      <c r="AJ131" s="134"/>
      <c r="AK131" s="134"/>
      <c r="AL131" s="134"/>
      <c r="AM131" s="134"/>
      <c r="AN131" s="134"/>
      <c r="AO131" s="134"/>
      <c r="AP131" s="134"/>
      <c r="AQ131" s="134"/>
      <c r="AR131" s="134"/>
      <c r="AS131" s="134"/>
      <c r="AT131" s="134"/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/>
      <c r="BE131" s="134"/>
      <c r="BF131" s="134"/>
      <c r="BG131" s="134"/>
      <c r="BH131" s="134"/>
      <c r="BI131" s="134"/>
      <c r="BJ131" s="134"/>
      <c r="BK131" s="134"/>
      <c r="BL131" s="134"/>
      <c r="BM131" s="134"/>
      <c r="BN131" s="134"/>
      <c r="BO131" s="134"/>
      <c r="BP131" s="134"/>
      <c r="BQ131" s="134"/>
      <c r="BR131" s="134"/>
      <c r="BS131" s="134"/>
      <c r="BT131" s="134"/>
      <c r="BU131" s="134"/>
      <c r="BV131" s="134"/>
      <c r="BW131" s="134"/>
      <c r="BX131" s="134"/>
      <c r="BY131" s="134"/>
      <c r="CA131" s="9"/>
      <c r="CB131" s="134"/>
      <c r="CC131" s="134"/>
      <c r="CD131" s="134"/>
      <c r="CE131" s="134"/>
      <c r="CF131" s="134"/>
      <c r="CG131" s="134"/>
      <c r="CH131" s="134"/>
      <c r="CI131" s="134"/>
      <c r="CJ131" s="134"/>
      <c r="CK131" s="134"/>
      <c r="CL131" s="134"/>
      <c r="CM131" s="134"/>
      <c r="CN131" s="134"/>
      <c r="CO131" s="134"/>
      <c r="CP131" s="134"/>
      <c r="CQ131" s="134"/>
      <c r="CR131" s="134"/>
      <c r="CS131" s="134"/>
      <c r="CT131" s="134"/>
      <c r="CU131" s="134"/>
      <c r="CV131" s="134"/>
      <c r="CW131" s="134"/>
      <c r="CX131" s="134"/>
      <c r="CY131" s="134"/>
      <c r="CZ131" s="134"/>
      <c r="DA131" s="134"/>
      <c r="DB131" s="9"/>
      <c r="DC131" s="9"/>
      <c r="DD131" s="18"/>
      <c r="DE131" s="9"/>
    </row>
    <row r="132" spans="2:109" s="10" customFormat="1" ht="9" customHeight="1">
      <c r="B132" s="12"/>
      <c r="C132" s="157" t="s">
        <v>34</v>
      </c>
      <c r="D132" s="157"/>
      <c r="E132" s="157"/>
      <c r="F132" s="76" t="s">
        <v>130</v>
      </c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9"/>
      <c r="AH132" s="134" t="s">
        <v>13</v>
      </c>
      <c r="AI132" s="134"/>
      <c r="AJ132" s="134"/>
      <c r="AK132" s="134"/>
      <c r="AL132" s="134"/>
      <c r="AM132" s="134"/>
      <c r="AN132" s="134"/>
      <c r="AO132" s="134"/>
      <c r="AP132" s="134"/>
      <c r="AQ132" s="134" t="s">
        <v>8</v>
      </c>
      <c r="AR132" s="134"/>
      <c r="AS132" s="134"/>
      <c r="AT132" s="134"/>
      <c r="AU132" s="134"/>
      <c r="AV132" s="134"/>
      <c r="AW132" s="134"/>
      <c r="AX132" s="134"/>
      <c r="AY132" s="134"/>
      <c r="AZ132" s="134"/>
      <c r="BA132" s="134"/>
      <c r="BB132" s="134"/>
      <c r="BC132" s="134"/>
      <c r="BD132" s="134"/>
      <c r="BE132" s="134"/>
      <c r="BF132" s="134"/>
      <c r="BG132" s="134"/>
      <c r="BH132" s="134"/>
      <c r="BI132" s="134"/>
      <c r="BJ132" s="134"/>
      <c r="BK132" s="134"/>
      <c r="BL132" s="134"/>
      <c r="BM132" s="134"/>
      <c r="BN132" s="134"/>
      <c r="BO132" s="134"/>
      <c r="BP132" s="134"/>
      <c r="BQ132" s="134"/>
      <c r="BR132" s="134"/>
      <c r="BS132" s="134"/>
      <c r="BT132" s="134"/>
      <c r="BU132" s="134"/>
      <c r="BV132" s="134"/>
      <c r="BW132" s="134"/>
      <c r="BX132" s="134"/>
      <c r="BY132" s="134"/>
      <c r="CA132" s="19"/>
      <c r="CB132" s="77" t="s">
        <v>23</v>
      </c>
      <c r="CC132" s="78"/>
      <c r="CD132" s="78"/>
      <c r="CE132" s="78"/>
      <c r="CF132" s="78"/>
      <c r="CG132" s="78"/>
      <c r="CH132" s="78"/>
      <c r="CI132" s="78"/>
      <c r="CJ132" s="78"/>
      <c r="CK132" s="78"/>
      <c r="CL132" s="78"/>
      <c r="CM132" s="78"/>
      <c r="CN132" s="78"/>
      <c r="CO132" s="79">
        <v>35000000</v>
      </c>
      <c r="CP132" s="79"/>
      <c r="CQ132" s="79"/>
      <c r="CR132" s="79"/>
      <c r="CS132" s="79"/>
      <c r="CT132" s="79"/>
      <c r="CU132" s="79"/>
      <c r="CV132" s="79"/>
      <c r="CW132" s="79"/>
      <c r="CX132" s="79"/>
      <c r="CY132" s="79"/>
      <c r="CZ132" s="79"/>
      <c r="DA132" s="79"/>
      <c r="DB132" s="9"/>
      <c r="DC132" s="9"/>
      <c r="DD132" s="18"/>
      <c r="DE132" s="20"/>
    </row>
    <row r="133" spans="2:109" s="10" customFormat="1" ht="9" customHeight="1">
      <c r="B133" s="12"/>
      <c r="C133" s="157"/>
      <c r="D133" s="157"/>
      <c r="E133" s="157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9"/>
      <c r="AH133" s="134"/>
      <c r="AI133" s="134"/>
      <c r="AJ133" s="134"/>
      <c r="AK133" s="134"/>
      <c r="AL133" s="134"/>
      <c r="AM133" s="134"/>
      <c r="AN133" s="134"/>
      <c r="AO133" s="134"/>
      <c r="AP133" s="134"/>
      <c r="AQ133" s="134"/>
      <c r="AR133" s="134"/>
      <c r="AS133" s="134"/>
      <c r="AT133" s="134"/>
      <c r="AU133" s="134"/>
      <c r="AV133" s="134"/>
      <c r="AW133" s="134"/>
      <c r="AX133" s="134"/>
      <c r="AY133" s="134"/>
      <c r="AZ133" s="134"/>
      <c r="BA133" s="134"/>
      <c r="BB133" s="134"/>
      <c r="BC133" s="134"/>
      <c r="BD133" s="134"/>
      <c r="BE133" s="134"/>
      <c r="BF133" s="134"/>
      <c r="BG133" s="134"/>
      <c r="BH133" s="134"/>
      <c r="BI133" s="134"/>
      <c r="BJ133" s="134"/>
      <c r="BK133" s="134"/>
      <c r="BL133" s="134"/>
      <c r="BM133" s="134"/>
      <c r="BN133" s="134"/>
      <c r="BO133" s="134"/>
      <c r="BP133" s="134"/>
      <c r="BQ133" s="134"/>
      <c r="BR133" s="134"/>
      <c r="BS133" s="134"/>
      <c r="BT133" s="134"/>
      <c r="BU133" s="134"/>
      <c r="BV133" s="134"/>
      <c r="BW133" s="134"/>
      <c r="BX133" s="134"/>
      <c r="BY133" s="134"/>
      <c r="CA133" s="19"/>
      <c r="CB133" s="78"/>
      <c r="CC133" s="78"/>
      <c r="CD133" s="78"/>
      <c r="CE133" s="78"/>
      <c r="CF133" s="78"/>
      <c r="CG133" s="78"/>
      <c r="CH133" s="78"/>
      <c r="CI133" s="78"/>
      <c r="CJ133" s="78"/>
      <c r="CK133" s="78"/>
      <c r="CL133" s="78"/>
      <c r="CM133" s="78"/>
      <c r="CN133" s="78"/>
      <c r="CO133" s="79"/>
      <c r="CP133" s="79"/>
      <c r="CQ133" s="79"/>
      <c r="CR133" s="79"/>
      <c r="CS133" s="79"/>
      <c r="CT133" s="79"/>
      <c r="CU133" s="79"/>
      <c r="CV133" s="79"/>
      <c r="CW133" s="79"/>
      <c r="CX133" s="79"/>
      <c r="CY133" s="79"/>
      <c r="CZ133" s="79"/>
      <c r="DA133" s="79"/>
      <c r="DB133" s="9"/>
      <c r="DC133" s="9"/>
      <c r="DD133" s="18"/>
      <c r="DE133" s="20"/>
    </row>
    <row r="134" spans="2:109" s="10" customFormat="1" ht="9" customHeight="1">
      <c r="B134" s="9"/>
      <c r="C134" s="158" t="s">
        <v>92</v>
      </c>
      <c r="D134" s="158"/>
      <c r="E134" s="158"/>
      <c r="F134" s="136" t="s">
        <v>132</v>
      </c>
      <c r="G134" s="136"/>
      <c r="H134" s="136"/>
      <c r="I134" s="136"/>
      <c r="J134" s="136"/>
      <c r="K134" s="136"/>
      <c r="L134" s="136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  <c r="AA134" s="136"/>
      <c r="AB134" s="136"/>
      <c r="AC134" s="136"/>
      <c r="AD134" s="136"/>
      <c r="AE134" s="136"/>
      <c r="AF134" s="136"/>
      <c r="AG134" s="9"/>
      <c r="AH134" s="134" t="s">
        <v>148</v>
      </c>
      <c r="AI134" s="134"/>
      <c r="AJ134" s="134"/>
      <c r="AK134" s="134"/>
      <c r="AL134" s="134"/>
      <c r="AM134" s="134"/>
      <c r="AN134" s="134"/>
      <c r="AO134" s="134"/>
      <c r="AP134" s="134"/>
      <c r="AQ134" s="154" t="s">
        <v>150</v>
      </c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  <c r="BO134" s="154"/>
      <c r="BP134" s="154"/>
      <c r="BQ134" s="154"/>
      <c r="BR134" s="154"/>
      <c r="BS134" s="154"/>
      <c r="BT134" s="154"/>
      <c r="BU134" s="154"/>
      <c r="BV134" s="154"/>
      <c r="BW134" s="154"/>
      <c r="BX134" s="154"/>
      <c r="BY134" s="154"/>
      <c r="CA134" s="19"/>
      <c r="CB134" s="78"/>
      <c r="CC134" s="78"/>
      <c r="CD134" s="78"/>
      <c r="CE134" s="78"/>
      <c r="CF134" s="78"/>
      <c r="CG134" s="78"/>
      <c r="CH134" s="78"/>
      <c r="CI134" s="78"/>
      <c r="CJ134" s="78"/>
      <c r="CK134" s="78"/>
      <c r="CL134" s="78"/>
      <c r="CM134" s="78"/>
      <c r="CN134" s="78"/>
      <c r="CO134" s="79"/>
      <c r="CP134" s="79"/>
      <c r="CQ134" s="79"/>
      <c r="CR134" s="79"/>
      <c r="CS134" s="79"/>
      <c r="CT134" s="79"/>
      <c r="CU134" s="79"/>
      <c r="CV134" s="79"/>
      <c r="CW134" s="79"/>
      <c r="CX134" s="79"/>
      <c r="CY134" s="79"/>
      <c r="CZ134" s="79"/>
      <c r="DA134" s="79"/>
      <c r="DB134" s="9"/>
      <c r="DC134" s="9"/>
      <c r="DD134" s="18"/>
      <c r="DE134" s="20"/>
    </row>
    <row r="135" spans="2:109" s="10" customFormat="1" ht="9" customHeight="1">
      <c r="B135" s="9"/>
      <c r="C135" s="158"/>
      <c r="D135" s="158"/>
      <c r="E135" s="158"/>
      <c r="F135" s="136"/>
      <c r="G135" s="136"/>
      <c r="H135" s="13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136"/>
      <c r="AF135" s="136"/>
      <c r="AG135" s="9"/>
      <c r="AH135" s="134"/>
      <c r="AI135" s="134"/>
      <c r="AJ135" s="134"/>
      <c r="AK135" s="134"/>
      <c r="AL135" s="134"/>
      <c r="AM135" s="134"/>
      <c r="AN135" s="134"/>
      <c r="AO135" s="134"/>
      <c r="AP135" s="13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  <c r="BI135" s="154"/>
      <c r="BJ135" s="154"/>
      <c r="BK135" s="154"/>
      <c r="BL135" s="154"/>
      <c r="BM135" s="154"/>
      <c r="BN135" s="154"/>
      <c r="BO135" s="154"/>
      <c r="BP135" s="154"/>
      <c r="BQ135" s="154"/>
      <c r="BR135" s="154"/>
      <c r="BS135" s="154"/>
      <c r="BT135" s="154"/>
      <c r="BU135" s="154"/>
      <c r="BV135" s="154"/>
      <c r="BW135" s="154"/>
      <c r="BX135" s="154"/>
      <c r="BY135" s="154"/>
      <c r="CA135" s="19"/>
      <c r="CB135" s="78"/>
      <c r="CC135" s="78"/>
      <c r="CD135" s="78"/>
      <c r="CE135" s="78"/>
      <c r="CF135" s="78"/>
      <c r="CG135" s="78"/>
      <c r="CH135" s="78"/>
      <c r="CI135" s="78"/>
      <c r="CJ135" s="78"/>
      <c r="CK135" s="78"/>
      <c r="CL135" s="78"/>
      <c r="CM135" s="78"/>
      <c r="CN135" s="78"/>
      <c r="CO135" s="79"/>
      <c r="CP135" s="79"/>
      <c r="CQ135" s="79"/>
      <c r="CR135" s="79"/>
      <c r="CS135" s="79"/>
      <c r="CT135" s="79"/>
      <c r="CU135" s="79"/>
      <c r="CV135" s="79"/>
      <c r="CW135" s="79"/>
      <c r="CX135" s="79"/>
      <c r="CY135" s="79"/>
      <c r="CZ135" s="79"/>
      <c r="DA135" s="79"/>
      <c r="DB135" s="9"/>
      <c r="DC135" s="9"/>
      <c r="DD135" s="13"/>
      <c r="DE135" s="20"/>
    </row>
    <row r="136" spans="2:109" s="10" customFormat="1" ht="9" customHeight="1">
      <c r="B136" s="9"/>
      <c r="C136" s="158" t="s">
        <v>91</v>
      </c>
      <c r="D136" s="158"/>
      <c r="E136" s="158"/>
      <c r="F136" s="76" t="s">
        <v>134</v>
      </c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183" t="s">
        <v>35</v>
      </c>
      <c r="AB136" s="183"/>
      <c r="AC136" s="183"/>
      <c r="AD136" s="21"/>
      <c r="AE136" s="21"/>
      <c r="AF136" s="21"/>
      <c r="AG136" s="9"/>
      <c r="AH136" s="134"/>
      <c r="AI136" s="134"/>
      <c r="AJ136" s="134"/>
      <c r="AK136" s="134"/>
      <c r="AL136" s="134"/>
      <c r="AM136" s="134"/>
      <c r="AN136" s="134"/>
      <c r="AO136" s="134"/>
      <c r="AP136" s="13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4"/>
      <c r="BN136" s="154"/>
      <c r="BO136" s="154"/>
      <c r="BP136" s="154"/>
      <c r="BQ136" s="154"/>
      <c r="BR136" s="154"/>
      <c r="BS136" s="154"/>
      <c r="BT136" s="154"/>
      <c r="BU136" s="154"/>
      <c r="BV136" s="154"/>
      <c r="BW136" s="154"/>
      <c r="BX136" s="154"/>
      <c r="BY136" s="154"/>
      <c r="CA136" s="19"/>
      <c r="CB136" s="77" t="s">
        <v>27</v>
      </c>
      <c r="CC136" s="78"/>
      <c r="CD136" s="78"/>
      <c r="CE136" s="78"/>
      <c r="CF136" s="78"/>
      <c r="CG136" s="78"/>
      <c r="CH136" s="78"/>
      <c r="CI136" s="78"/>
      <c r="CJ136" s="78"/>
      <c r="CK136" s="78"/>
      <c r="CL136" s="78"/>
      <c r="CM136" s="78"/>
      <c r="CN136" s="78"/>
      <c r="CO136" s="79">
        <v>3500000</v>
      </c>
      <c r="CP136" s="79"/>
      <c r="CQ136" s="79"/>
      <c r="CR136" s="79"/>
      <c r="CS136" s="79"/>
      <c r="CT136" s="79"/>
      <c r="CU136" s="79"/>
      <c r="CV136" s="79"/>
      <c r="CW136" s="79"/>
      <c r="CX136" s="79"/>
      <c r="CY136" s="79"/>
      <c r="CZ136" s="79"/>
      <c r="DA136" s="79"/>
      <c r="DB136" s="9"/>
      <c r="DC136" s="9"/>
      <c r="DD136" s="20"/>
      <c r="DE136" s="20"/>
    </row>
    <row r="137" spans="2:109" s="10" customFormat="1" ht="9" customHeight="1">
      <c r="B137" s="9"/>
      <c r="C137" s="158"/>
      <c r="D137" s="158"/>
      <c r="E137" s="158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183"/>
      <c r="AB137" s="183"/>
      <c r="AC137" s="183"/>
      <c r="AD137" s="21"/>
      <c r="AE137" s="21"/>
      <c r="AF137" s="21"/>
      <c r="AG137" s="9"/>
      <c r="AH137" s="80" t="s">
        <v>18</v>
      </c>
      <c r="AI137" s="81"/>
      <c r="AJ137" s="81"/>
      <c r="AK137" s="81"/>
      <c r="AL137" s="81"/>
      <c r="AM137" s="81"/>
      <c r="AN137" s="81"/>
      <c r="AO137" s="81"/>
      <c r="AP137" s="81"/>
      <c r="AQ137" s="84">
        <v>30000000</v>
      </c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84"/>
      <c r="BD137" s="137" t="s">
        <v>19</v>
      </c>
      <c r="BE137" s="81"/>
      <c r="BF137" s="81"/>
      <c r="BG137" s="81"/>
      <c r="BH137" s="81"/>
      <c r="BI137" s="81"/>
      <c r="BJ137" s="81"/>
      <c r="BK137" s="81"/>
      <c r="BL137" s="138"/>
      <c r="BM137" s="143">
        <v>33000000</v>
      </c>
      <c r="BN137" s="144"/>
      <c r="BO137" s="144"/>
      <c r="BP137" s="144"/>
      <c r="BQ137" s="144"/>
      <c r="BR137" s="144"/>
      <c r="BS137" s="144"/>
      <c r="BT137" s="144"/>
      <c r="BU137" s="144"/>
      <c r="BV137" s="144"/>
      <c r="BW137" s="144"/>
      <c r="BX137" s="144"/>
      <c r="BY137" s="145"/>
      <c r="BZ137" s="9"/>
      <c r="CA137" s="19"/>
      <c r="CB137" s="78"/>
      <c r="CC137" s="78"/>
      <c r="CD137" s="78"/>
      <c r="CE137" s="78"/>
      <c r="CF137" s="78"/>
      <c r="CG137" s="78"/>
      <c r="CH137" s="78"/>
      <c r="CI137" s="78"/>
      <c r="CJ137" s="78"/>
      <c r="CK137" s="78"/>
      <c r="CL137" s="78"/>
      <c r="CM137" s="78"/>
      <c r="CN137" s="78"/>
      <c r="CO137" s="79"/>
      <c r="CP137" s="79"/>
      <c r="CQ137" s="79"/>
      <c r="CR137" s="79"/>
      <c r="CS137" s="79"/>
      <c r="CT137" s="79"/>
      <c r="CU137" s="79"/>
      <c r="CV137" s="79"/>
      <c r="CW137" s="79"/>
      <c r="CX137" s="79"/>
      <c r="CY137" s="79"/>
      <c r="CZ137" s="79"/>
      <c r="DA137" s="79"/>
      <c r="DB137" s="9"/>
      <c r="DC137" s="9"/>
      <c r="DD137" s="20"/>
      <c r="DE137" s="20"/>
    </row>
    <row r="138" spans="2:109" s="10" customFormat="1" ht="9" customHeight="1">
      <c r="B138" s="9"/>
      <c r="C138" s="76" t="s">
        <v>5</v>
      </c>
      <c r="D138" s="76"/>
      <c r="E138" s="76"/>
      <c r="F138" s="107" t="s">
        <v>135</v>
      </c>
      <c r="G138" s="107"/>
      <c r="H138" s="107"/>
      <c r="I138" s="107" t="s">
        <v>158</v>
      </c>
      <c r="J138" s="107" t="s">
        <v>124</v>
      </c>
      <c r="K138" s="107"/>
      <c r="L138" s="107"/>
      <c r="M138" s="107"/>
      <c r="N138" s="107" t="s">
        <v>158</v>
      </c>
      <c r="O138" s="107" t="s">
        <v>136</v>
      </c>
      <c r="P138" s="107"/>
      <c r="Q138" s="107"/>
      <c r="R138" s="107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22"/>
      <c r="AH138" s="82"/>
      <c r="AI138" s="83"/>
      <c r="AJ138" s="83"/>
      <c r="AK138" s="83"/>
      <c r="AL138" s="83"/>
      <c r="AM138" s="83"/>
      <c r="AN138" s="83"/>
      <c r="AO138" s="83"/>
      <c r="AP138" s="83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2"/>
      <c r="BE138" s="83"/>
      <c r="BF138" s="83"/>
      <c r="BG138" s="83"/>
      <c r="BH138" s="83"/>
      <c r="BI138" s="83"/>
      <c r="BJ138" s="83"/>
      <c r="BK138" s="83"/>
      <c r="BL138" s="139"/>
      <c r="BM138" s="146"/>
      <c r="BN138" s="147"/>
      <c r="BO138" s="147"/>
      <c r="BP138" s="147"/>
      <c r="BQ138" s="147"/>
      <c r="BR138" s="147"/>
      <c r="BS138" s="147"/>
      <c r="BT138" s="147"/>
      <c r="BU138" s="147"/>
      <c r="BV138" s="147"/>
      <c r="BW138" s="147"/>
      <c r="BX138" s="147"/>
      <c r="BY138" s="148"/>
      <c r="BZ138" s="9"/>
      <c r="CA138" s="19"/>
      <c r="CB138" s="78" t="s">
        <v>24</v>
      </c>
      <c r="CC138" s="78"/>
      <c r="CD138" s="78"/>
      <c r="CE138" s="78"/>
      <c r="CF138" s="78"/>
      <c r="CG138" s="78"/>
      <c r="CH138" s="78"/>
      <c r="CI138" s="78"/>
      <c r="CJ138" s="78"/>
      <c r="CK138" s="78"/>
      <c r="CL138" s="78"/>
      <c r="CM138" s="78"/>
      <c r="CN138" s="78"/>
      <c r="CO138" s="79">
        <v>38500000</v>
      </c>
      <c r="CP138" s="79"/>
      <c r="CQ138" s="79"/>
      <c r="CR138" s="79"/>
      <c r="CS138" s="79"/>
      <c r="CT138" s="79"/>
      <c r="CU138" s="79"/>
      <c r="CV138" s="79"/>
      <c r="CW138" s="79"/>
      <c r="CX138" s="79"/>
      <c r="CY138" s="79"/>
      <c r="CZ138" s="79"/>
      <c r="DA138" s="79"/>
      <c r="DB138" s="9"/>
      <c r="DC138" s="9"/>
      <c r="DD138" s="23"/>
      <c r="DE138" s="24"/>
    </row>
    <row r="139" spans="2:109" s="10" customFormat="1" ht="9" customHeight="1">
      <c r="B139" s="11"/>
      <c r="C139" s="76"/>
      <c r="D139" s="76"/>
      <c r="E139" s="76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22"/>
      <c r="AH139" s="152" t="s">
        <v>16</v>
      </c>
      <c r="AI139" s="153"/>
      <c r="AJ139" s="153"/>
      <c r="AK139" s="153"/>
      <c r="AL139" s="153"/>
      <c r="AM139" s="153"/>
      <c r="AN139" s="153"/>
      <c r="AO139" s="153"/>
      <c r="AP139" s="153"/>
      <c r="AQ139" s="156">
        <v>3000000</v>
      </c>
      <c r="AR139" s="156"/>
      <c r="AS139" s="156"/>
      <c r="AT139" s="156"/>
      <c r="AU139" s="156"/>
      <c r="AV139" s="156"/>
      <c r="AW139" s="156"/>
      <c r="AX139" s="156"/>
      <c r="AY139" s="156"/>
      <c r="AZ139" s="156"/>
      <c r="BA139" s="156"/>
      <c r="BB139" s="156"/>
      <c r="BC139" s="156"/>
      <c r="BD139" s="82"/>
      <c r="BE139" s="83"/>
      <c r="BF139" s="83"/>
      <c r="BG139" s="83"/>
      <c r="BH139" s="83"/>
      <c r="BI139" s="83"/>
      <c r="BJ139" s="83"/>
      <c r="BK139" s="83"/>
      <c r="BL139" s="139"/>
      <c r="BM139" s="146"/>
      <c r="BN139" s="147"/>
      <c r="BO139" s="147"/>
      <c r="BP139" s="147"/>
      <c r="BQ139" s="147"/>
      <c r="BR139" s="147"/>
      <c r="BS139" s="147"/>
      <c r="BT139" s="147"/>
      <c r="BU139" s="147"/>
      <c r="BV139" s="147"/>
      <c r="BW139" s="147"/>
      <c r="BX139" s="147"/>
      <c r="BY139" s="148"/>
      <c r="BZ139" s="9"/>
      <c r="CA139" s="19"/>
      <c r="CB139" s="78"/>
      <c r="CC139" s="78"/>
      <c r="CD139" s="78"/>
      <c r="CE139" s="78"/>
      <c r="CF139" s="78"/>
      <c r="CG139" s="78"/>
      <c r="CH139" s="78"/>
      <c r="CI139" s="78"/>
      <c r="CJ139" s="78"/>
      <c r="CK139" s="78"/>
      <c r="CL139" s="78"/>
      <c r="CM139" s="78"/>
      <c r="CN139" s="78"/>
      <c r="CO139" s="79"/>
      <c r="CP139" s="79"/>
      <c r="CQ139" s="79"/>
      <c r="CR139" s="79"/>
      <c r="CS139" s="79"/>
      <c r="CT139" s="79"/>
      <c r="CU139" s="79"/>
      <c r="CV139" s="79"/>
      <c r="CW139" s="79"/>
      <c r="CX139" s="79"/>
      <c r="CY139" s="79"/>
      <c r="CZ139" s="79"/>
      <c r="DA139" s="79"/>
      <c r="DB139" s="9"/>
      <c r="DC139" s="9"/>
      <c r="DD139" s="23"/>
      <c r="DE139" s="24"/>
    </row>
    <row r="140" spans="2:109" s="10" customFormat="1" ht="9" customHeight="1">
      <c r="B140" s="9"/>
      <c r="C140" s="76" t="s">
        <v>75</v>
      </c>
      <c r="D140" s="76"/>
      <c r="E140" s="76"/>
      <c r="F140" s="107" t="s">
        <v>135</v>
      </c>
      <c r="G140" s="107"/>
      <c r="H140" s="107"/>
      <c r="I140" s="107" t="s">
        <v>158</v>
      </c>
      <c r="J140" s="107" t="s">
        <v>138</v>
      </c>
      <c r="K140" s="107"/>
      <c r="L140" s="107"/>
      <c r="M140" s="107"/>
      <c r="N140" s="107" t="s">
        <v>158</v>
      </c>
      <c r="O140" s="107" t="s">
        <v>140</v>
      </c>
      <c r="P140" s="107"/>
      <c r="Q140" s="107"/>
      <c r="R140" s="107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21"/>
      <c r="AF140" s="21"/>
      <c r="AG140" s="22"/>
      <c r="AH140" s="140"/>
      <c r="AI140" s="141"/>
      <c r="AJ140" s="141"/>
      <c r="AK140" s="141"/>
      <c r="AL140" s="141"/>
      <c r="AM140" s="141"/>
      <c r="AN140" s="141"/>
      <c r="AO140" s="141"/>
      <c r="AP140" s="141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140"/>
      <c r="BE140" s="141"/>
      <c r="BF140" s="141"/>
      <c r="BG140" s="141"/>
      <c r="BH140" s="141"/>
      <c r="BI140" s="141"/>
      <c r="BJ140" s="141"/>
      <c r="BK140" s="141"/>
      <c r="BL140" s="142"/>
      <c r="BM140" s="149"/>
      <c r="BN140" s="150"/>
      <c r="BO140" s="150"/>
      <c r="BP140" s="150"/>
      <c r="BQ140" s="150"/>
      <c r="BR140" s="150"/>
      <c r="BS140" s="150"/>
      <c r="BT140" s="150"/>
      <c r="BU140" s="150"/>
      <c r="BV140" s="150"/>
      <c r="BW140" s="150"/>
      <c r="BX140" s="150"/>
      <c r="BY140" s="151"/>
      <c r="BZ140" s="9"/>
      <c r="CA140" s="19"/>
      <c r="CB140" s="78"/>
      <c r="CC140" s="78"/>
      <c r="CD140" s="78"/>
      <c r="CE140" s="78"/>
      <c r="CF140" s="78"/>
      <c r="CG140" s="78"/>
      <c r="CH140" s="78"/>
      <c r="CI140" s="78"/>
      <c r="CJ140" s="78"/>
      <c r="CK140" s="78"/>
      <c r="CL140" s="78"/>
      <c r="CM140" s="78"/>
      <c r="CN140" s="78"/>
      <c r="CO140" s="79"/>
      <c r="CP140" s="79"/>
      <c r="CQ140" s="79"/>
      <c r="CR140" s="79"/>
      <c r="CS140" s="79"/>
      <c r="CT140" s="79"/>
      <c r="CU140" s="79"/>
      <c r="CV140" s="79"/>
      <c r="CW140" s="79"/>
      <c r="CX140" s="79"/>
      <c r="CY140" s="79"/>
      <c r="CZ140" s="79"/>
      <c r="DA140" s="79"/>
      <c r="DB140" s="9"/>
      <c r="DC140" s="9"/>
      <c r="DD140" s="25"/>
    </row>
    <row r="141" spans="2:109" s="10" customFormat="1" ht="9" customHeight="1">
      <c r="B141" s="11"/>
      <c r="C141" s="76"/>
      <c r="D141" s="76"/>
      <c r="E141" s="76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21"/>
      <c r="AF141" s="21"/>
      <c r="AG141" s="22"/>
      <c r="AH141" s="80" t="s">
        <v>17</v>
      </c>
      <c r="AI141" s="81"/>
      <c r="AJ141" s="81"/>
      <c r="AK141" s="81"/>
      <c r="AL141" s="81"/>
      <c r="AM141" s="81"/>
      <c r="AN141" s="81"/>
      <c r="AO141" s="81"/>
      <c r="AP141" s="81"/>
      <c r="AQ141" s="84">
        <v>5000000</v>
      </c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4"/>
      <c r="BC141" s="84"/>
      <c r="BD141" s="137" t="s">
        <v>20</v>
      </c>
      <c r="BE141" s="81"/>
      <c r="BF141" s="81"/>
      <c r="BG141" s="81"/>
      <c r="BH141" s="81"/>
      <c r="BI141" s="81"/>
      <c r="BJ141" s="81"/>
      <c r="BK141" s="81"/>
      <c r="BL141" s="138"/>
      <c r="BM141" s="143">
        <v>5500000</v>
      </c>
      <c r="BN141" s="144"/>
      <c r="BO141" s="144"/>
      <c r="BP141" s="144"/>
      <c r="BQ141" s="144"/>
      <c r="BR141" s="144"/>
      <c r="BS141" s="144"/>
      <c r="BT141" s="144"/>
      <c r="BU141" s="144"/>
      <c r="BV141" s="144"/>
      <c r="BW141" s="144"/>
      <c r="BX141" s="144"/>
      <c r="BY141" s="145"/>
      <c r="BZ141" s="9"/>
      <c r="CA141" s="19"/>
      <c r="CB141" s="77" t="s">
        <v>28</v>
      </c>
      <c r="CC141" s="78"/>
      <c r="CD141" s="78"/>
      <c r="CE141" s="78"/>
      <c r="CF141" s="78"/>
      <c r="CG141" s="78"/>
      <c r="CH141" s="78"/>
      <c r="CI141" s="78"/>
      <c r="CJ141" s="78"/>
      <c r="CK141" s="78"/>
      <c r="CL141" s="78"/>
      <c r="CM141" s="78"/>
      <c r="CN141" s="78"/>
      <c r="CO141" s="79">
        <v>22000000</v>
      </c>
      <c r="CP141" s="79"/>
      <c r="CQ141" s="79"/>
      <c r="CR141" s="79"/>
      <c r="CS141" s="79"/>
      <c r="CT141" s="79"/>
      <c r="CU141" s="79"/>
      <c r="CV141" s="79"/>
      <c r="CW141" s="79"/>
      <c r="CX141" s="79"/>
      <c r="CY141" s="79"/>
      <c r="CZ141" s="79"/>
      <c r="DA141" s="79"/>
      <c r="DB141" s="9"/>
      <c r="DC141" s="9"/>
      <c r="DD141" s="25"/>
      <c r="DE141" s="26"/>
    </row>
    <row r="142" spans="2:109" s="10" customFormat="1" ht="9" customHeight="1">
      <c r="B142" s="9"/>
      <c r="C142" s="109" t="s">
        <v>36</v>
      </c>
      <c r="D142" s="109"/>
      <c r="E142" s="109"/>
      <c r="F142" s="109"/>
      <c r="G142" s="109"/>
      <c r="H142" s="110" t="s">
        <v>159</v>
      </c>
      <c r="I142" s="110"/>
      <c r="J142" s="76" t="s">
        <v>160</v>
      </c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G142" s="22"/>
      <c r="AH142" s="82"/>
      <c r="AI142" s="83"/>
      <c r="AJ142" s="83"/>
      <c r="AK142" s="83"/>
      <c r="AL142" s="83"/>
      <c r="AM142" s="83"/>
      <c r="AN142" s="83"/>
      <c r="AO142" s="83"/>
      <c r="AP142" s="83"/>
      <c r="AQ142" s="85"/>
      <c r="AR142" s="85"/>
      <c r="AS142" s="85"/>
      <c r="AT142" s="85"/>
      <c r="AU142" s="85"/>
      <c r="AV142" s="85"/>
      <c r="AW142" s="85"/>
      <c r="AX142" s="85"/>
      <c r="AY142" s="85"/>
      <c r="AZ142" s="85"/>
      <c r="BA142" s="85"/>
      <c r="BB142" s="85"/>
      <c r="BC142" s="85"/>
      <c r="BD142" s="82"/>
      <c r="BE142" s="83"/>
      <c r="BF142" s="83"/>
      <c r="BG142" s="83"/>
      <c r="BH142" s="83"/>
      <c r="BI142" s="83"/>
      <c r="BJ142" s="83"/>
      <c r="BK142" s="83"/>
      <c r="BL142" s="139"/>
      <c r="BM142" s="146"/>
      <c r="BN142" s="147"/>
      <c r="BO142" s="147"/>
      <c r="BP142" s="147"/>
      <c r="BQ142" s="147"/>
      <c r="BR142" s="147"/>
      <c r="BS142" s="147"/>
      <c r="BT142" s="147"/>
      <c r="BU142" s="147"/>
      <c r="BV142" s="147"/>
      <c r="BW142" s="147"/>
      <c r="BX142" s="147"/>
      <c r="BY142" s="148"/>
      <c r="BZ142" s="9"/>
      <c r="CA142" s="19"/>
      <c r="CB142" s="78"/>
      <c r="CC142" s="78"/>
      <c r="CD142" s="78"/>
      <c r="CE142" s="78"/>
      <c r="CF142" s="78"/>
      <c r="CG142" s="78"/>
      <c r="CH142" s="78"/>
      <c r="CI142" s="78"/>
      <c r="CJ142" s="78"/>
      <c r="CK142" s="78"/>
      <c r="CL142" s="78"/>
      <c r="CM142" s="78"/>
      <c r="CN142" s="78"/>
      <c r="CO142" s="79"/>
      <c r="CP142" s="79"/>
      <c r="CQ142" s="79"/>
      <c r="CR142" s="79"/>
      <c r="CS142" s="79"/>
      <c r="CT142" s="79"/>
      <c r="CU142" s="79"/>
      <c r="CV142" s="79"/>
      <c r="CW142" s="79"/>
      <c r="CX142" s="79"/>
      <c r="CY142" s="79"/>
      <c r="CZ142" s="79"/>
      <c r="DA142" s="79"/>
      <c r="DB142" s="9"/>
      <c r="DC142" s="9"/>
      <c r="DD142" s="19"/>
      <c r="DE142" s="26"/>
    </row>
    <row r="143" spans="2:109" s="10" customFormat="1" ht="9" customHeight="1">
      <c r="B143" s="11"/>
      <c r="C143" s="109"/>
      <c r="D143" s="109"/>
      <c r="E143" s="109"/>
      <c r="F143" s="109"/>
      <c r="G143" s="109"/>
      <c r="H143" s="110"/>
      <c r="I143" s="110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G143" s="22"/>
      <c r="AH143" s="152" t="s">
        <v>16</v>
      </c>
      <c r="AI143" s="153"/>
      <c r="AJ143" s="153"/>
      <c r="AK143" s="153"/>
      <c r="AL143" s="153"/>
      <c r="AM143" s="153"/>
      <c r="AN143" s="153"/>
      <c r="AO143" s="153"/>
      <c r="AP143" s="153"/>
      <c r="AQ143" s="156">
        <v>500000</v>
      </c>
      <c r="AR143" s="156"/>
      <c r="AS143" s="156"/>
      <c r="AT143" s="156"/>
      <c r="AU143" s="156"/>
      <c r="AV143" s="156"/>
      <c r="AW143" s="156"/>
      <c r="AX143" s="156"/>
      <c r="AY143" s="156"/>
      <c r="AZ143" s="156"/>
      <c r="BA143" s="156"/>
      <c r="BB143" s="156"/>
      <c r="BC143" s="156"/>
      <c r="BD143" s="82"/>
      <c r="BE143" s="83"/>
      <c r="BF143" s="83"/>
      <c r="BG143" s="83"/>
      <c r="BH143" s="83"/>
      <c r="BI143" s="83"/>
      <c r="BJ143" s="83"/>
      <c r="BK143" s="83"/>
      <c r="BL143" s="139"/>
      <c r="BM143" s="146"/>
      <c r="BN143" s="147"/>
      <c r="BO143" s="147"/>
      <c r="BP143" s="147"/>
      <c r="BQ143" s="147"/>
      <c r="BR143" s="147"/>
      <c r="BS143" s="147"/>
      <c r="BT143" s="147"/>
      <c r="BU143" s="147"/>
      <c r="BV143" s="147"/>
      <c r="BW143" s="147"/>
      <c r="BX143" s="147"/>
      <c r="BY143" s="148"/>
      <c r="BZ143" s="9"/>
      <c r="CA143" s="19"/>
      <c r="CB143" s="78"/>
      <c r="CC143" s="78"/>
      <c r="CD143" s="78"/>
      <c r="CE143" s="78"/>
      <c r="CF143" s="78"/>
      <c r="CG143" s="78"/>
      <c r="CH143" s="78"/>
      <c r="CI143" s="78"/>
      <c r="CJ143" s="78"/>
      <c r="CK143" s="78"/>
      <c r="CL143" s="78"/>
      <c r="CM143" s="78"/>
      <c r="CN143" s="78"/>
      <c r="CO143" s="79"/>
      <c r="CP143" s="79"/>
      <c r="CQ143" s="79"/>
      <c r="CR143" s="79"/>
      <c r="CS143" s="79"/>
      <c r="CT143" s="79"/>
      <c r="CU143" s="79"/>
      <c r="CV143" s="79"/>
      <c r="CW143" s="79"/>
      <c r="CX143" s="79"/>
      <c r="CY143" s="79"/>
      <c r="CZ143" s="79"/>
      <c r="DA143" s="79"/>
      <c r="DB143" s="9"/>
      <c r="DC143" s="9"/>
      <c r="DD143" s="27"/>
      <c r="DE143" s="26"/>
    </row>
    <row r="144" spans="2:109" s="10" customFormat="1" ht="9" customHeight="1">
      <c r="B144" s="9"/>
      <c r="C144" s="28"/>
      <c r="D144" s="28"/>
      <c r="E144" s="28"/>
      <c r="F144" s="28"/>
      <c r="G144" s="28"/>
      <c r="H144" s="28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2"/>
      <c r="AH144" s="140"/>
      <c r="AI144" s="141"/>
      <c r="AJ144" s="141"/>
      <c r="AK144" s="141"/>
      <c r="AL144" s="141"/>
      <c r="AM144" s="141"/>
      <c r="AN144" s="141"/>
      <c r="AO144" s="141"/>
      <c r="AP144" s="141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140"/>
      <c r="BE144" s="141"/>
      <c r="BF144" s="141"/>
      <c r="BG144" s="141"/>
      <c r="BH144" s="141"/>
      <c r="BI144" s="141"/>
      <c r="BJ144" s="141"/>
      <c r="BK144" s="141"/>
      <c r="BL144" s="142"/>
      <c r="BM144" s="149"/>
      <c r="BN144" s="150"/>
      <c r="BO144" s="150"/>
      <c r="BP144" s="150"/>
      <c r="BQ144" s="150"/>
      <c r="BR144" s="150"/>
      <c r="BS144" s="150"/>
      <c r="BT144" s="150"/>
      <c r="BU144" s="150"/>
      <c r="BV144" s="150"/>
      <c r="BW144" s="150"/>
      <c r="BX144" s="150"/>
      <c r="BY144" s="151"/>
      <c r="BZ144" s="9"/>
      <c r="CA144" s="19"/>
      <c r="CB144" s="78"/>
      <c r="CC144" s="78"/>
      <c r="CD144" s="78"/>
      <c r="CE144" s="78"/>
      <c r="CF144" s="78"/>
      <c r="CG144" s="78"/>
      <c r="CH144" s="78"/>
      <c r="CI144" s="78"/>
      <c r="CJ144" s="78"/>
      <c r="CK144" s="78"/>
      <c r="CL144" s="78"/>
      <c r="CM144" s="78"/>
      <c r="CN144" s="78"/>
      <c r="CO144" s="79"/>
      <c r="CP144" s="79"/>
      <c r="CQ144" s="79"/>
      <c r="CR144" s="79"/>
      <c r="CS144" s="79"/>
      <c r="CT144" s="79"/>
      <c r="CU144" s="79"/>
      <c r="CV144" s="79"/>
      <c r="CW144" s="79"/>
      <c r="CX144" s="79"/>
      <c r="CY144" s="79"/>
      <c r="CZ144" s="79"/>
      <c r="DA144" s="79"/>
      <c r="DB144" s="9"/>
      <c r="DC144" s="9"/>
      <c r="DD144" s="19"/>
      <c r="DE144" s="26"/>
    </row>
    <row r="145" spans="1:109" s="10" customFormat="1" ht="9" customHeight="1">
      <c r="B145" s="11"/>
      <c r="C145" s="28"/>
      <c r="D145" s="28"/>
      <c r="E145" s="28"/>
      <c r="F145" s="29"/>
      <c r="G145" s="29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2"/>
      <c r="AH145" s="80" t="s">
        <v>21</v>
      </c>
      <c r="AI145" s="81"/>
      <c r="AJ145" s="81"/>
      <c r="AK145" s="81"/>
      <c r="AL145" s="81"/>
      <c r="AM145" s="81"/>
      <c r="AN145" s="81"/>
      <c r="AO145" s="81"/>
      <c r="AP145" s="81"/>
      <c r="AQ145" s="84">
        <v>35000000</v>
      </c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163" t="s">
        <v>22</v>
      </c>
      <c r="BE145" s="164"/>
      <c r="BF145" s="164"/>
      <c r="BG145" s="164"/>
      <c r="BH145" s="164"/>
      <c r="BI145" s="164"/>
      <c r="BJ145" s="164"/>
      <c r="BK145" s="164"/>
      <c r="BL145" s="164"/>
      <c r="BM145" s="143">
        <v>38500000</v>
      </c>
      <c r="BN145" s="144"/>
      <c r="BO145" s="144"/>
      <c r="BP145" s="144"/>
      <c r="BQ145" s="144"/>
      <c r="BR145" s="144"/>
      <c r="BS145" s="144"/>
      <c r="BT145" s="144"/>
      <c r="BU145" s="144"/>
      <c r="BV145" s="144"/>
      <c r="BW145" s="144"/>
      <c r="BX145" s="144"/>
      <c r="BY145" s="145"/>
      <c r="BZ145" s="9"/>
      <c r="CA145" s="19"/>
      <c r="CB145" s="77" t="s">
        <v>25</v>
      </c>
      <c r="CC145" s="78"/>
      <c r="CD145" s="78"/>
      <c r="CE145" s="78"/>
      <c r="CF145" s="78"/>
      <c r="CG145" s="78"/>
      <c r="CH145" s="78"/>
      <c r="CI145" s="78"/>
      <c r="CJ145" s="78"/>
      <c r="CK145" s="78"/>
      <c r="CL145" s="78"/>
      <c r="CM145" s="78"/>
      <c r="CN145" s="78"/>
      <c r="CO145" s="79">
        <v>16500000</v>
      </c>
      <c r="CP145" s="79"/>
      <c r="CQ145" s="79"/>
      <c r="CR145" s="79"/>
      <c r="CS145" s="79"/>
      <c r="CT145" s="79"/>
      <c r="CU145" s="79"/>
      <c r="CV145" s="79"/>
      <c r="CW145" s="79"/>
      <c r="CX145" s="79"/>
      <c r="CY145" s="79"/>
      <c r="CZ145" s="79"/>
      <c r="DA145" s="79"/>
      <c r="DB145" s="9"/>
      <c r="DC145" s="9"/>
      <c r="DD145" s="30"/>
      <c r="DE145" s="24"/>
    </row>
    <row r="146" spans="1:109" s="10" customFormat="1" ht="9" customHeight="1">
      <c r="B146" s="9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22"/>
      <c r="AH146" s="82"/>
      <c r="AI146" s="83"/>
      <c r="AJ146" s="83"/>
      <c r="AK146" s="83"/>
      <c r="AL146" s="83"/>
      <c r="AM146" s="83"/>
      <c r="AN146" s="83"/>
      <c r="AO146" s="83"/>
      <c r="AP146" s="83"/>
      <c r="AQ146" s="85"/>
      <c r="AR146" s="85"/>
      <c r="AS146" s="85"/>
      <c r="AT146" s="85"/>
      <c r="AU146" s="85"/>
      <c r="AV146" s="85"/>
      <c r="AW146" s="85"/>
      <c r="AX146" s="85"/>
      <c r="AY146" s="85"/>
      <c r="AZ146" s="85"/>
      <c r="BA146" s="85"/>
      <c r="BB146" s="85"/>
      <c r="BC146" s="85"/>
      <c r="BD146" s="164"/>
      <c r="BE146" s="164"/>
      <c r="BF146" s="164"/>
      <c r="BG146" s="164"/>
      <c r="BH146" s="164"/>
      <c r="BI146" s="164"/>
      <c r="BJ146" s="164"/>
      <c r="BK146" s="164"/>
      <c r="BL146" s="164"/>
      <c r="BM146" s="146"/>
      <c r="BN146" s="147"/>
      <c r="BO146" s="147"/>
      <c r="BP146" s="147"/>
      <c r="BQ146" s="147"/>
      <c r="BR146" s="147"/>
      <c r="BS146" s="147"/>
      <c r="BT146" s="147"/>
      <c r="BU146" s="147"/>
      <c r="BV146" s="147"/>
      <c r="BW146" s="147"/>
      <c r="BX146" s="147"/>
      <c r="BY146" s="148"/>
      <c r="BZ146" s="9"/>
      <c r="CA146" s="19"/>
      <c r="CB146" s="78"/>
      <c r="CC146" s="78"/>
      <c r="CD146" s="78"/>
      <c r="CE146" s="78"/>
      <c r="CF146" s="78"/>
      <c r="CG146" s="78"/>
      <c r="CH146" s="78"/>
      <c r="CI146" s="78"/>
      <c r="CJ146" s="78"/>
      <c r="CK146" s="78"/>
      <c r="CL146" s="78"/>
      <c r="CM146" s="78"/>
      <c r="CN146" s="78"/>
      <c r="CO146" s="79"/>
      <c r="CP146" s="79"/>
      <c r="CQ146" s="79"/>
      <c r="CR146" s="79"/>
      <c r="CS146" s="79"/>
      <c r="CT146" s="79"/>
      <c r="CU146" s="79"/>
      <c r="CV146" s="79"/>
      <c r="CW146" s="79"/>
      <c r="CX146" s="79"/>
      <c r="CY146" s="79"/>
      <c r="CZ146" s="79"/>
      <c r="DA146" s="79"/>
      <c r="DB146" s="9"/>
      <c r="DC146" s="9"/>
      <c r="DD146" s="30"/>
      <c r="DE146" s="24"/>
    </row>
    <row r="147" spans="1:109" s="10" customFormat="1" ht="9" customHeight="1">
      <c r="B147" s="9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9"/>
      <c r="AH147" s="169" t="s">
        <v>16</v>
      </c>
      <c r="AI147" s="169"/>
      <c r="AJ147" s="169"/>
      <c r="AK147" s="169"/>
      <c r="AL147" s="169"/>
      <c r="AM147" s="169"/>
      <c r="AN147" s="169"/>
      <c r="AO147" s="169"/>
      <c r="AP147" s="169"/>
      <c r="AQ147" s="156">
        <v>3500000</v>
      </c>
      <c r="AR147" s="156"/>
      <c r="AS147" s="156"/>
      <c r="AT147" s="156"/>
      <c r="AU147" s="156"/>
      <c r="AV147" s="156"/>
      <c r="AW147" s="156"/>
      <c r="AX147" s="156"/>
      <c r="AY147" s="156"/>
      <c r="AZ147" s="156"/>
      <c r="BA147" s="156"/>
      <c r="BB147" s="156"/>
      <c r="BC147" s="156"/>
      <c r="BD147" s="164"/>
      <c r="BE147" s="164"/>
      <c r="BF147" s="164"/>
      <c r="BG147" s="164"/>
      <c r="BH147" s="164"/>
      <c r="BI147" s="164"/>
      <c r="BJ147" s="164"/>
      <c r="BK147" s="164"/>
      <c r="BL147" s="164"/>
      <c r="BM147" s="146"/>
      <c r="BN147" s="147"/>
      <c r="BO147" s="147"/>
      <c r="BP147" s="147"/>
      <c r="BQ147" s="147"/>
      <c r="BR147" s="147"/>
      <c r="BS147" s="147"/>
      <c r="BT147" s="147"/>
      <c r="BU147" s="147"/>
      <c r="BV147" s="147"/>
      <c r="BW147" s="147"/>
      <c r="BX147" s="147"/>
      <c r="BY147" s="148"/>
      <c r="BZ147" s="9"/>
      <c r="CA147" s="19"/>
      <c r="CB147" s="78"/>
      <c r="CC147" s="78"/>
      <c r="CD147" s="78"/>
      <c r="CE147" s="78"/>
      <c r="CF147" s="78"/>
      <c r="CG147" s="78"/>
      <c r="CH147" s="78"/>
      <c r="CI147" s="78"/>
      <c r="CJ147" s="78"/>
      <c r="CK147" s="78"/>
      <c r="CL147" s="78"/>
      <c r="CM147" s="78"/>
      <c r="CN147" s="78"/>
      <c r="CO147" s="79"/>
      <c r="CP147" s="79"/>
      <c r="CQ147" s="79"/>
      <c r="CR147" s="79"/>
      <c r="CS147" s="79"/>
      <c r="CT147" s="79"/>
      <c r="CU147" s="79"/>
      <c r="CV147" s="79"/>
      <c r="CW147" s="79"/>
      <c r="CX147" s="79"/>
      <c r="CY147" s="79"/>
      <c r="CZ147" s="79"/>
      <c r="DA147" s="79"/>
      <c r="DB147" s="9"/>
      <c r="DC147" s="9"/>
      <c r="DD147" s="30"/>
      <c r="DE147" s="24"/>
    </row>
    <row r="148" spans="1:109" s="10" customFormat="1" ht="9" customHeight="1">
      <c r="B148" s="9"/>
      <c r="C148" s="76" t="s">
        <v>37</v>
      </c>
      <c r="D148" s="76"/>
      <c r="E148" s="76"/>
      <c r="F148" s="76"/>
      <c r="G148" s="76"/>
      <c r="H148" s="76"/>
      <c r="I148" s="76"/>
      <c r="J148" s="76"/>
      <c r="K148" s="76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31"/>
      <c r="AD148" s="31"/>
      <c r="AE148" s="31"/>
      <c r="AF148" s="31"/>
      <c r="AG148" s="9"/>
      <c r="AH148" s="164"/>
      <c r="AI148" s="164"/>
      <c r="AJ148" s="164"/>
      <c r="AK148" s="164"/>
      <c r="AL148" s="164"/>
      <c r="AM148" s="164"/>
      <c r="AN148" s="164"/>
      <c r="AO148" s="164"/>
      <c r="AP148" s="16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164"/>
      <c r="BE148" s="164"/>
      <c r="BF148" s="164"/>
      <c r="BG148" s="164"/>
      <c r="BH148" s="164"/>
      <c r="BI148" s="164"/>
      <c r="BJ148" s="164"/>
      <c r="BK148" s="164"/>
      <c r="BL148" s="164"/>
      <c r="BM148" s="149"/>
      <c r="BN148" s="150"/>
      <c r="BO148" s="150"/>
      <c r="BP148" s="150"/>
      <c r="BQ148" s="150"/>
      <c r="BR148" s="150"/>
      <c r="BS148" s="150"/>
      <c r="BT148" s="150"/>
      <c r="BU148" s="150"/>
      <c r="BV148" s="150"/>
      <c r="BW148" s="150"/>
      <c r="BX148" s="150"/>
      <c r="BY148" s="151"/>
      <c r="BZ148" s="9"/>
      <c r="CA148" s="19"/>
      <c r="CB148" s="78"/>
      <c r="CC148" s="78"/>
      <c r="CD148" s="78"/>
      <c r="CE148" s="78"/>
      <c r="CF148" s="78"/>
      <c r="CG148" s="78"/>
      <c r="CH148" s="78"/>
      <c r="CI148" s="78"/>
      <c r="CJ148" s="78"/>
      <c r="CK148" s="78"/>
      <c r="CL148" s="78"/>
      <c r="CM148" s="78"/>
      <c r="CN148" s="78"/>
      <c r="CO148" s="79"/>
      <c r="CP148" s="79"/>
      <c r="CQ148" s="79"/>
      <c r="CR148" s="79"/>
      <c r="CS148" s="79"/>
      <c r="CT148" s="79"/>
      <c r="CU148" s="79"/>
      <c r="CV148" s="79"/>
      <c r="CW148" s="79"/>
      <c r="CX148" s="79"/>
      <c r="CY148" s="79"/>
      <c r="CZ148" s="79"/>
      <c r="DA148" s="79"/>
      <c r="DB148" s="9"/>
      <c r="DC148" s="9"/>
      <c r="DD148" s="20"/>
      <c r="DE148" s="24"/>
    </row>
    <row r="149" spans="1:109" s="10" customFormat="1" ht="9" customHeight="1">
      <c r="B149" s="9"/>
      <c r="C149" s="76"/>
      <c r="D149" s="76"/>
      <c r="E149" s="76"/>
      <c r="F149" s="76"/>
      <c r="G149" s="76"/>
      <c r="H149" s="76"/>
      <c r="I149" s="76"/>
      <c r="J149" s="76"/>
      <c r="K149" s="76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31"/>
      <c r="AD149" s="31"/>
      <c r="AE149" s="31"/>
      <c r="AF149" s="31"/>
      <c r="AG149" s="9"/>
      <c r="AH149" s="170" t="s">
        <v>14</v>
      </c>
      <c r="AI149" s="170"/>
      <c r="AJ149" s="170"/>
      <c r="AK149" s="170"/>
      <c r="AL149" s="170"/>
      <c r="AM149" s="170"/>
      <c r="AN149" s="170"/>
      <c r="AO149" s="170"/>
      <c r="AP149" s="170"/>
      <c r="AQ149" s="165" t="s">
        <v>15</v>
      </c>
      <c r="AR149" s="166"/>
      <c r="AS149" s="166"/>
      <c r="AT149" s="166"/>
      <c r="AU149" s="166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3"/>
      <c r="BI149" s="165"/>
      <c r="BJ149" s="166"/>
      <c r="BK149" s="166"/>
      <c r="BL149" s="166"/>
      <c r="BM149" s="166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3"/>
      <c r="BZ149" s="9"/>
      <c r="CA149" s="19"/>
      <c r="CB149" s="78" t="s">
        <v>26</v>
      </c>
      <c r="CC149" s="78"/>
      <c r="CD149" s="78"/>
      <c r="CE149" s="78"/>
      <c r="CF149" s="78"/>
      <c r="CG149" s="78"/>
      <c r="CH149" s="78"/>
      <c r="CI149" s="78"/>
      <c r="CJ149" s="78"/>
      <c r="CK149" s="78"/>
      <c r="CL149" s="78"/>
      <c r="CM149" s="78"/>
      <c r="CN149" s="78"/>
      <c r="CO149" s="79">
        <v>1500000</v>
      </c>
      <c r="CP149" s="79"/>
      <c r="CQ149" s="79"/>
      <c r="CR149" s="79"/>
      <c r="CS149" s="79"/>
      <c r="CT149" s="79"/>
      <c r="CU149" s="79"/>
      <c r="CV149" s="79"/>
      <c r="CW149" s="79"/>
      <c r="CX149" s="79"/>
      <c r="CY149" s="79"/>
      <c r="CZ149" s="79"/>
      <c r="DA149" s="79"/>
      <c r="DB149" s="9"/>
      <c r="DC149" s="9"/>
      <c r="DD149" s="20"/>
      <c r="DE149" s="24"/>
    </row>
    <row r="150" spans="1:109" ht="9" customHeight="1">
      <c r="B150" s="9"/>
      <c r="C150" s="107" t="s">
        <v>142</v>
      </c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 t="s">
        <v>144</v>
      </c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31"/>
      <c r="AD150" s="31"/>
      <c r="AE150" s="31"/>
      <c r="AF150" s="31"/>
      <c r="AG150" s="9"/>
      <c r="AH150" s="170"/>
      <c r="AI150" s="170"/>
      <c r="AJ150" s="170"/>
      <c r="AK150" s="170"/>
      <c r="AL150" s="170"/>
      <c r="AM150" s="170"/>
      <c r="AN150" s="170"/>
      <c r="AO150" s="170"/>
      <c r="AP150" s="170"/>
      <c r="AQ150" s="167"/>
      <c r="AR150" s="121"/>
      <c r="AS150" s="121"/>
      <c r="AT150" s="121"/>
      <c r="AU150" s="121"/>
      <c r="AV150" s="9"/>
      <c r="AW150" s="9"/>
      <c r="AX150" s="9"/>
      <c r="AY150" s="9"/>
      <c r="AZ150" s="9"/>
      <c r="BA150" s="9"/>
      <c r="BD150" s="159">
        <v>1</v>
      </c>
      <c r="BE150" s="159"/>
      <c r="BF150" s="159"/>
      <c r="BG150" s="159"/>
      <c r="BH150" s="160"/>
      <c r="BI150" s="167"/>
      <c r="BJ150" s="121"/>
      <c r="BK150" s="121"/>
      <c r="BL150" s="121"/>
      <c r="BM150" s="121"/>
      <c r="BN150" s="171"/>
      <c r="BO150" s="171"/>
      <c r="BP150" s="171"/>
      <c r="BQ150" s="173"/>
      <c r="BR150" s="173"/>
      <c r="BS150" s="173"/>
      <c r="BT150" s="173"/>
      <c r="BU150" s="159"/>
      <c r="BV150" s="159"/>
      <c r="BW150" s="159"/>
      <c r="BX150" s="159"/>
      <c r="BY150" s="160"/>
      <c r="BZ150" s="9"/>
      <c r="CA150" s="19"/>
      <c r="CB150" s="78"/>
      <c r="CC150" s="78"/>
      <c r="CD150" s="78"/>
      <c r="CE150" s="78"/>
      <c r="CF150" s="78"/>
      <c r="CG150" s="78"/>
      <c r="CH150" s="78"/>
      <c r="CI150" s="78"/>
      <c r="CJ150" s="78"/>
      <c r="CK150" s="78"/>
      <c r="CL150" s="78"/>
      <c r="CM150" s="78"/>
      <c r="CN150" s="78"/>
      <c r="CO150" s="79"/>
      <c r="CP150" s="79"/>
      <c r="CQ150" s="79"/>
      <c r="CR150" s="79"/>
      <c r="CS150" s="79"/>
      <c r="CT150" s="79"/>
      <c r="CU150" s="79"/>
      <c r="CV150" s="79"/>
      <c r="CW150" s="79"/>
      <c r="CX150" s="79"/>
      <c r="CY150" s="79"/>
      <c r="CZ150" s="79"/>
      <c r="DA150" s="79"/>
      <c r="DB150" s="9"/>
      <c r="DC150" s="9"/>
      <c r="DD150" s="20"/>
      <c r="DE150" s="24"/>
    </row>
    <row r="151" spans="1:109" ht="9" customHeight="1">
      <c r="B151" s="9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31"/>
      <c r="AD151" s="31"/>
      <c r="AE151" s="31"/>
      <c r="AF151" s="31"/>
      <c r="AG151" s="9"/>
      <c r="AH151" s="170"/>
      <c r="AI151" s="170"/>
      <c r="AJ151" s="170"/>
      <c r="AK151" s="170"/>
      <c r="AL151" s="170"/>
      <c r="AM151" s="170"/>
      <c r="AN151" s="170"/>
      <c r="AO151" s="170"/>
      <c r="AP151" s="170"/>
      <c r="AQ151" s="34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6"/>
      <c r="BC151" s="37"/>
      <c r="BD151" s="161"/>
      <c r="BE151" s="161"/>
      <c r="BF151" s="161"/>
      <c r="BG151" s="161"/>
      <c r="BH151" s="162"/>
      <c r="BI151" s="34"/>
      <c r="BJ151" s="35"/>
      <c r="BK151" s="35"/>
      <c r="BL151" s="35"/>
      <c r="BM151" s="35"/>
      <c r="BN151" s="172"/>
      <c r="BO151" s="172"/>
      <c r="BP151" s="172"/>
      <c r="BQ151" s="94"/>
      <c r="BR151" s="94"/>
      <c r="BS151" s="94"/>
      <c r="BT151" s="94"/>
      <c r="BU151" s="161"/>
      <c r="BV151" s="161"/>
      <c r="BW151" s="161"/>
      <c r="BX151" s="161"/>
      <c r="BY151" s="162"/>
      <c r="BZ151" s="9"/>
      <c r="CA151" s="19"/>
      <c r="CB151" s="78" t="s">
        <v>29</v>
      </c>
      <c r="CC151" s="78"/>
      <c r="CD151" s="78"/>
      <c r="CE151" s="78"/>
      <c r="CF151" s="78"/>
      <c r="CG151" s="78"/>
      <c r="CH151" s="78"/>
      <c r="CI151" s="78"/>
      <c r="CJ151" s="78"/>
      <c r="CK151" s="78"/>
      <c r="CL151" s="78"/>
      <c r="CM151" s="78"/>
      <c r="CN151" s="78"/>
      <c r="CO151" s="79">
        <v>16500000</v>
      </c>
      <c r="CP151" s="79"/>
      <c r="CQ151" s="79"/>
      <c r="CR151" s="79"/>
      <c r="CS151" s="79"/>
      <c r="CT151" s="79"/>
      <c r="CU151" s="79"/>
      <c r="CV151" s="79"/>
      <c r="CW151" s="79"/>
      <c r="CX151" s="79"/>
      <c r="CY151" s="79"/>
      <c r="CZ151" s="79"/>
      <c r="DA151" s="79"/>
      <c r="DB151" s="9"/>
      <c r="DC151" s="9"/>
      <c r="DD151" s="20"/>
      <c r="DE151" s="24"/>
    </row>
    <row r="152" spans="1:109" ht="9" customHeight="1">
      <c r="A152" s="6"/>
      <c r="B152" s="7"/>
      <c r="C152" s="107" t="s">
        <v>7</v>
      </c>
      <c r="D152" s="107"/>
      <c r="E152" s="107"/>
      <c r="F152" s="107"/>
      <c r="G152" s="107"/>
      <c r="H152" s="107"/>
      <c r="I152" s="107"/>
      <c r="J152" s="107" t="s">
        <v>162</v>
      </c>
      <c r="K152" s="107"/>
      <c r="L152" s="107"/>
      <c r="M152" s="107"/>
      <c r="N152" s="107" t="s">
        <v>6</v>
      </c>
      <c r="O152" s="107"/>
      <c r="P152" s="107"/>
      <c r="Q152" s="107"/>
      <c r="R152" s="107"/>
      <c r="S152" s="107"/>
      <c r="T152" s="107">
        <v>123456</v>
      </c>
      <c r="U152" s="107"/>
      <c r="V152" s="107"/>
      <c r="W152" s="107"/>
      <c r="X152" s="107"/>
      <c r="Y152" s="107"/>
      <c r="Z152" s="107"/>
      <c r="AA152" s="107"/>
      <c r="AB152" s="107"/>
      <c r="AC152" s="7"/>
      <c r="AD152" s="7"/>
      <c r="AE152" s="7"/>
      <c r="AF152" s="7"/>
      <c r="AG152" s="7"/>
      <c r="AH152" s="38"/>
      <c r="AI152" s="38"/>
      <c r="AJ152" s="38"/>
      <c r="AK152" s="38"/>
      <c r="AL152" s="38"/>
      <c r="AM152" s="38"/>
      <c r="AN152" s="38"/>
      <c r="AO152" s="38"/>
      <c r="AP152" s="38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22"/>
      <c r="BD152" s="22"/>
      <c r="BE152" s="22"/>
      <c r="BF152" s="22"/>
      <c r="BG152" s="22"/>
      <c r="BH152" s="22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9"/>
      <c r="CA152" s="19"/>
      <c r="CB152" s="78"/>
      <c r="CC152" s="78"/>
      <c r="CD152" s="78"/>
      <c r="CE152" s="78"/>
      <c r="CF152" s="78"/>
      <c r="CG152" s="78"/>
      <c r="CH152" s="78"/>
      <c r="CI152" s="78"/>
      <c r="CJ152" s="78"/>
      <c r="CK152" s="78"/>
      <c r="CL152" s="78"/>
      <c r="CM152" s="78"/>
      <c r="CN152" s="78"/>
      <c r="CO152" s="79"/>
      <c r="CP152" s="79"/>
      <c r="CQ152" s="79"/>
      <c r="CR152" s="79"/>
      <c r="CS152" s="79"/>
      <c r="CT152" s="79"/>
      <c r="CU152" s="79"/>
      <c r="CV152" s="79"/>
      <c r="CW152" s="79"/>
      <c r="CX152" s="79"/>
      <c r="CY152" s="79"/>
      <c r="CZ152" s="79"/>
      <c r="DA152" s="79"/>
      <c r="DB152" s="9"/>
      <c r="DC152" s="9"/>
      <c r="DD152" s="20"/>
      <c r="DE152" s="20"/>
    </row>
    <row r="153" spans="1:109" ht="9" customHeight="1">
      <c r="B153" s="7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9"/>
      <c r="AD153" s="9"/>
      <c r="AE153" s="9"/>
      <c r="AF153" s="9"/>
      <c r="AG153" s="9"/>
      <c r="AH153" s="174" t="s">
        <v>60</v>
      </c>
      <c r="AI153" s="175"/>
      <c r="AJ153" s="175"/>
      <c r="AK153" s="175"/>
      <c r="AL153" s="175"/>
      <c r="AM153" s="175"/>
      <c r="AN153" s="175"/>
      <c r="AO153" s="175"/>
      <c r="AP153" s="175"/>
      <c r="AQ153" s="175"/>
      <c r="AR153" s="175"/>
      <c r="AS153" s="175"/>
      <c r="AT153" s="175"/>
      <c r="AU153" s="175"/>
      <c r="AV153" s="175"/>
      <c r="AW153" s="175"/>
      <c r="AX153" s="175"/>
      <c r="AY153" s="175"/>
      <c r="AZ153" s="175"/>
      <c r="BA153" s="175"/>
      <c r="BB153" s="175"/>
      <c r="BC153" s="175"/>
      <c r="BD153" s="40"/>
      <c r="BE153" s="40"/>
      <c r="BF153" s="40"/>
      <c r="BG153" s="40"/>
      <c r="BH153" s="40"/>
      <c r="BI153" s="32"/>
      <c r="BJ153" s="32"/>
      <c r="BK153" s="32"/>
      <c r="BL153" s="32"/>
      <c r="BM153" s="32"/>
      <c r="BN153" s="32"/>
      <c r="BO153" s="32"/>
      <c r="BP153" s="32"/>
      <c r="BQ153" s="32"/>
      <c r="BR153" s="40"/>
      <c r="BS153" s="40"/>
      <c r="BT153" s="40"/>
      <c r="BU153" s="40"/>
      <c r="BV153" s="40"/>
      <c r="BW153" s="40"/>
      <c r="BX153" s="32"/>
      <c r="BY153" s="33"/>
      <c r="BZ153" s="9"/>
      <c r="CA153" s="9"/>
      <c r="CB153" s="78"/>
      <c r="CC153" s="78"/>
      <c r="CD153" s="78"/>
      <c r="CE153" s="78"/>
      <c r="CF153" s="78"/>
      <c r="CG153" s="78"/>
      <c r="CH153" s="78"/>
      <c r="CI153" s="78"/>
      <c r="CJ153" s="78"/>
      <c r="CK153" s="78"/>
      <c r="CL153" s="78"/>
      <c r="CM153" s="78"/>
      <c r="CN153" s="78"/>
      <c r="CO153" s="79"/>
      <c r="CP153" s="79"/>
      <c r="CQ153" s="79"/>
      <c r="CR153" s="79"/>
      <c r="CS153" s="79"/>
      <c r="CT153" s="79"/>
      <c r="CU153" s="79"/>
      <c r="CV153" s="79"/>
      <c r="CW153" s="79"/>
      <c r="CX153" s="79"/>
      <c r="CY153" s="79"/>
      <c r="CZ153" s="79"/>
      <c r="DA153" s="79"/>
      <c r="DB153" s="9"/>
      <c r="DC153" s="9"/>
      <c r="DD153" s="20"/>
      <c r="DE153" s="20"/>
    </row>
    <row r="154" spans="1:109" s="10" customFormat="1" ht="9" customHeight="1">
      <c r="B154" s="11"/>
      <c r="C154" s="107" t="s">
        <v>38</v>
      </c>
      <c r="D154" s="107"/>
      <c r="E154" s="107"/>
      <c r="F154" s="107"/>
      <c r="G154" s="107"/>
      <c r="H154" s="107"/>
      <c r="I154" s="107"/>
      <c r="J154" s="107" t="s">
        <v>146</v>
      </c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9"/>
      <c r="AD154" s="9"/>
      <c r="AE154" s="9"/>
      <c r="AF154" s="9"/>
      <c r="AG154" s="9"/>
      <c r="AH154" s="176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7"/>
      <c r="AU154" s="177"/>
      <c r="AV154" s="177"/>
      <c r="AW154" s="177"/>
      <c r="AX154" s="177"/>
      <c r="AY154" s="177"/>
      <c r="AZ154" s="177"/>
      <c r="BA154" s="177"/>
      <c r="BB154" s="177"/>
      <c r="BC154" s="177"/>
      <c r="BI154" s="7"/>
      <c r="BJ154" s="7"/>
      <c r="BK154" s="7"/>
      <c r="BL154" s="7"/>
      <c r="BM154" s="7"/>
      <c r="BN154" s="7"/>
      <c r="BO154" s="9"/>
      <c r="BP154" s="9"/>
      <c r="BQ154" s="9"/>
      <c r="BX154" s="9"/>
      <c r="BY154" s="41"/>
      <c r="BZ154" s="9"/>
      <c r="CA154" s="9"/>
      <c r="CB154" s="78"/>
      <c r="CC154" s="78"/>
      <c r="CD154" s="78"/>
      <c r="CE154" s="78"/>
      <c r="CF154" s="78"/>
      <c r="CG154" s="78"/>
      <c r="CH154" s="78"/>
      <c r="CI154" s="78"/>
      <c r="CJ154" s="78"/>
      <c r="CK154" s="78"/>
      <c r="CL154" s="78"/>
      <c r="CM154" s="78"/>
      <c r="CN154" s="78"/>
      <c r="CO154" s="79"/>
      <c r="CP154" s="79"/>
      <c r="CQ154" s="79"/>
      <c r="CR154" s="79"/>
      <c r="CS154" s="79"/>
      <c r="CT154" s="79"/>
      <c r="CU154" s="79"/>
      <c r="CV154" s="79"/>
      <c r="CW154" s="79"/>
      <c r="CX154" s="79"/>
      <c r="CY154" s="79"/>
      <c r="CZ154" s="79"/>
      <c r="DA154" s="79"/>
      <c r="DB154" s="9"/>
      <c r="DC154" s="9"/>
      <c r="DD154" s="20"/>
      <c r="DE154" s="20"/>
    </row>
    <row r="155" spans="1:109" s="10" customFormat="1" ht="18" customHeight="1">
      <c r="B155" s="9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9"/>
      <c r="AD155" s="9"/>
      <c r="AE155" s="9"/>
      <c r="AF155" s="9"/>
      <c r="AG155" s="9"/>
      <c r="AH155" s="178" t="s">
        <v>172</v>
      </c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79"/>
      <c r="AU155" s="179"/>
      <c r="AV155" s="179"/>
      <c r="AW155" s="179"/>
      <c r="AX155" s="179"/>
      <c r="AY155" s="179"/>
      <c r="AZ155" s="179"/>
      <c r="BA155" s="179"/>
      <c r="BB155" s="179"/>
      <c r="BC155" s="179"/>
      <c r="BD155" s="179"/>
      <c r="BE155" s="179"/>
      <c r="BF155" s="179"/>
      <c r="BG155" s="179"/>
      <c r="BH155" s="179"/>
      <c r="BI155" s="179"/>
      <c r="BJ155" s="179"/>
      <c r="BK155" s="42"/>
      <c r="BL155" s="168">
        <v>46176</v>
      </c>
      <c r="BM155" s="168"/>
      <c r="BN155" s="168"/>
      <c r="BO155" s="168"/>
      <c r="BP155" s="168"/>
      <c r="BQ155" s="168"/>
      <c r="BR155" s="168"/>
      <c r="BS155" s="168"/>
      <c r="BT155" s="168"/>
      <c r="BU155" s="168"/>
      <c r="BV155" s="168"/>
      <c r="BW155" s="168"/>
      <c r="BX155" s="168"/>
      <c r="BY155" s="184"/>
      <c r="BZ155" s="9"/>
      <c r="CA155" s="9"/>
      <c r="CB155" s="78"/>
      <c r="CC155" s="78"/>
      <c r="CD155" s="78"/>
      <c r="CE155" s="78"/>
      <c r="CF155" s="78"/>
      <c r="CG155" s="78"/>
      <c r="CH155" s="78"/>
      <c r="CI155" s="78"/>
      <c r="CJ155" s="78"/>
      <c r="CK155" s="78"/>
      <c r="CL155" s="78"/>
      <c r="CM155" s="78"/>
      <c r="CN155" s="78"/>
      <c r="CO155" s="79"/>
      <c r="CP155" s="79"/>
      <c r="CQ155" s="79"/>
      <c r="CR155" s="79"/>
      <c r="CS155" s="79"/>
      <c r="CT155" s="79"/>
      <c r="CU155" s="79"/>
      <c r="CV155" s="79"/>
      <c r="CW155" s="79"/>
      <c r="CX155" s="79"/>
      <c r="CY155" s="79"/>
      <c r="CZ155" s="79"/>
      <c r="DA155" s="79"/>
      <c r="DB155" s="9"/>
      <c r="DC155" s="9"/>
      <c r="DD155" s="19"/>
      <c r="DE155" s="19"/>
    </row>
    <row r="156" spans="1:109" s="10" customFormat="1" ht="18" customHeight="1">
      <c r="B156" s="9"/>
      <c r="C156" s="11"/>
      <c r="D156" s="11"/>
      <c r="E156" s="11"/>
      <c r="F156" s="11"/>
      <c r="G156" s="11"/>
      <c r="H156" s="11"/>
      <c r="I156" s="11"/>
      <c r="J156" s="11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43"/>
      <c r="BZ156" s="9"/>
      <c r="CA156" s="9"/>
      <c r="CW156" s="44"/>
      <c r="CX156" s="44"/>
      <c r="CY156" s="21"/>
      <c r="CZ156" s="44"/>
      <c r="DA156" s="44"/>
      <c r="DB156" s="9"/>
      <c r="DC156" s="9"/>
      <c r="DD156" s="19"/>
      <c r="DE156" s="19"/>
    </row>
    <row r="157" spans="1:109" s="10" customFormat="1" ht="9" customHeight="1">
      <c r="B157" s="12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DB157" s="9"/>
      <c r="DC157" s="9"/>
      <c r="DD157" s="19"/>
      <c r="DE157" s="19"/>
    </row>
    <row r="158" spans="1:109" s="10" customFormat="1" ht="9" customHeight="1">
      <c r="B158" s="12"/>
      <c r="C158" s="73" t="s">
        <v>95</v>
      </c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45"/>
      <c r="S158" s="45"/>
      <c r="T158" s="45"/>
      <c r="U158" s="45"/>
      <c r="V158" s="45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  <c r="BB158" s="46"/>
      <c r="BC158" s="46"/>
      <c r="BD158" s="46"/>
      <c r="BE158" s="46"/>
      <c r="BF158" s="46"/>
      <c r="BG158" s="46"/>
      <c r="BH158" s="46"/>
      <c r="BI158" s="46"/>
      <c r="BJ158" s="46"/>
      <c r="BK158" s="46"/>
      <c r="BL158" s="46"/>
      <c r="BM158" s="46"/>
      <c r="BN158" s="46"/>
      <c r="BO158" s="46"/>
      <c r="BP158" s="46"/>
      <c r="BQ158" s="46"/>
      <c r="BR158" s="46"/>
      <c r="BS158" s="46"/>
      <c r="BT158" s="46"/>
      <c r="BU158" s="46"/>
      <c r="BV158" s="46"/>
      <c r="BW158" s="46"/>
      <c r="BX158" s="46"/>
      <c r="BY158" s="46"/>
      <c r="BZ158" s="46"/>
      <c r="CA158" s="46"/>
      <c r="CB158" s="47"/>
      <c r="CC158" s="47"/>
      <c r="CD158" s="47"/>
      <c r="CE158" s="47"/>
      <c r="CF158" s="47"/>
      <c r="CG158" s="47"/>
      <c r="CH158" s="47"/>
      <c r="CI158" s="47"/>
      <c r="CJ158" s="47"/>
      <c r="CK158" s="47"/>
      <c r="CL158" s="47"/>
      <c r="CM158" s="47"/>
      <c r="CN158" s="47"/>
      <c r="CO158" s="47"/>
      <c r="CP158" s="47"/>
      <c r="CQ158" s="47"/>
      <c r="CR158" s="47"/>
      <c r="CS158" s="47"/>
      <c r="CT158" s="47"/>
      <c r="CU158" s="47"/>
      <c r="CV158" s="47"/>
      <c r="CW158" s="47"/>
      <c r="CX158" s="47"/>
      <c r="CY158" s="47"/>
      <c r="CZ158" s="47"/>
      <c r="DA158" s="48"/>
      <c r="DB158" s="9"/>
      <c r="DC158" s="9"/>
      <c r="DD158" s="19"/>
      <c r="DE158" s="19"/>
    </row>
    <row r="159" spans="1:109" s="10" customFormat="1" ht="9" customHeight="1">
      <c r="B159" s="12"/>
      <c r="C159" s="75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11"/>
      <c r="S159" s="11"/>
      <c r="T159" s="11"/>
      <c r="U159" s="11"/>
      <c r="V159" s="11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49"/>
      <c r="DB159" s="9"/>
      <c r="DC159" s="9"/>
    </row>
    <row r="160" spans="1:109" s="10" customFormat="1" ht="9" customHeight="1">
      <c r="B160" s="12"/>
      <c r="C160" s="50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49"/>
      <c r="DB160" s="9"/>
      <c r="DC160" s="9"/>
    </row>
    <row r="161" spans="2:107" s="10" customFormat="1" ht="9" customHeight="1">
      <c r="B161" s="12"/>
      <c r="C161" s="50"/>
      <c r="D161" s="66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/>
      <c r="BH161" s="67"/>
      <c r="BI161" s="67"/>
      <c r="BJ161" s="67"/>
      <c r="BK161" s="67"/>
      <c r="BL161" s="67"/>
      <c r="BM161" s="67"/>
      <c r="BN161" s="67"/>
      <c r="BO161" s="67"/>
      <c r="BP161" s="67"/>
      <c r="BQ161" s="67"/>
      <c r="BR161" s="67"/>
      <c r="BS161" s="67"/>
      <c r="BT161" s="67"/>
      <c r="BU161" s="67"/>
      <c r="BV161" s="67"/>
      <c r="BW161" s="67"/>
      <c r="BX161" s="67"/>
      <c r="BY161" s="67"/>
      <c r="BZ161" s="67"/>
      <c r="CA161" s="67"/>
      <c r="CB161" s="67"/>
      <c r="CC161" s="67"/>
      <c r="CD161" s="67"/>
      <c r="CE161" s="67"/>
      <c r="CF161" s="67"/>
      <c r="CG161" s="67"/>
      <c r="CH161" s="67"/>
      <c r="CI161" s="67"/>
      <c r="CJ161" s="67"/>
      <c r="CK161" s="67"/>
      <c r="CL161" s="67"/>
      <c r="CM161" s="67"/>
      <c r="CN161" s="67"/>
      <c r="CO161" s="67"/>
      <c r="CP161" s="67"/>
      <c r="CQ161" s="67"/>
      <c r="CR161" s="67"/>
      <c r="CS161" s="67"/>
      <c r="CT161" s="67"/>
      <c r="CU161" s="67"/>
      <c r="CV161" s="67"/>
      <c r="CW161" s="67"/>
      <c r="CX161" s="67"/>
      <c r="CY161" s="67"/>
      <c r="CZ161" s="9"/>
      <c r="DA161" s="49"/>
      <c r="DB161" s="9"/>
      <c r="DC161" s="9"/>
    </row>
    <row r="162" spans="2:107" s="10" customFormat="1" ht="9" customHeight="1">
      <c r="B162" s="12"/>
      <c r="C162" s="50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/>
      <c r="BH162" s="67"/>
      <c r="BI162" s="67"/>
      <c r="BJ162" s="67"/>
      <c r="BK162" s="67"/>
      <c r="BL162" s="67"/>
      <c r="BM162" s="67"/>
      <c r="BN162" s="67"/>
      <c r="BO162" s="67"/>
      <c r="BP162" s="67"/>
      <c r="BQ162" s="67"/>
      <c r="BR162" s="67"/>
      <c r="BS162" s="67"/>
      <c r="BT162" s="67"/>
      <c r="BU162" s="67"/>
      <c r="BV162" s="67"/>
      <c r="BW162" s="67"/>
      <c r="BX162" s="67"/>
      <c r="BY162" s="67"/>
      <c r="BZ162" s="67"/>
      <c r="CA162" s="67"/>
      <c r="CB162" s="67"/>
      <c r="CC162" s="67"/>
      <c r="CD162" s="67"/>
      <c r="CE162" s="67"/>
      <c r="CF162" s="67"/>
      <c r="CG162" s="67"/>
      <c r="CH162" s="67"/>
      <c r="CI162" s="67"/>
      <c r="CJ162" s="67"/>
      <c r="CK162" s="67"/>
      <c r="CL162" s="67"/>
      <c r="CM162" s="67"/>
      <c r="CN162" s="67"/>
      <c r="CO162" s="67"/>
      <c r="CP162" s="67"/>
      <c r="CQ162" s="67"/>
      <c r="CR162" s="67"/>
      <c r="CS162" s="67"/>
      <c r="CT162" s="67"/>
      <c r="CU162" s="67"/>
      <c r="CV162" s="67"/>
      <c r="CW162" s="67"/>
      <c r="CX162" s="67"/>
      <c r="CY162" s="67"/>
      <c r="CZ162" s="9"/>
      <c r="DA162" s="49"/>
      <c r="DB162" s="9"/>
    </row>
    <row r="163" spans="2:107" s="10" customFormat="1" ht="9" customHeight="1">
      <c r="B163" s="12"/>
      <c r="C163" s="51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  <c r="BI163" s="67"/>
      <c r="BJ163" s="67"/>
      <c r="BK163" s="67"/>
      <c r="BL163" s="67"/>
      <c r="BM163" s="67"/>
      <c r="BN163" s="67"/>
      <c r="BO163" s="67"/>
      <c r="BP163" s="67"/>
      <c r="BQ163" s="67"/>
      <c r="BR163" s="67"/>
      <c r="BS163" s="67"/>
      <c r="BT163" s="67"/>
      <c r="BU163" s="67"/>
      <c r="BV163" s="67"/>
      <c r="BW163" s="67"/>
      <c r="BX163" s="67"/>
      <c r="BY163" s="67"/>
      <c r="BZ163" s="67"/>
      <c r="CA163" s="67"/>
      <c r="CB163" s="67"/>
      <c r="CC163" s="67"/>
      <c r="CD163" s="67"/>
      <c r="CE163" s="67"/>
      <c r="CF163" s="67"/>
      <c r="CG163" s="67"/>
      <c r="CH163" s="67"/>
      <c r="CI163" s="67"/>
      <c r="CJ163" s="67"/>
      <c r="CK163" s="67"/>
      <c r="CL163" s="67"/>
      <c r="CM163" s="67"/>
      <c r="CN163" s="67"/>
      <c r="CO163" s="67"/>
      <c r="CP163" s="67"/>
      <c r="CQ163" s="67"/>
      <c r="CR163" s="67"/>
      <c r="CS163" s="67"/>
      <c r="CT163" s="67"/>
      <c r="CU163" s="67"/>
      <c r="CV163" s="67"/>
      <c r="CW163" s="67"/>
      <c r="CX163" s="67"/>
      <c r="CY163" s="67"/>
      <c r="CZ163" s="9"/>
      <c r="DA163" s="49"/>
      <c r="DB163" s="9"/>
    </row>
    <row r="164" spans="2:107" s="10" customFormat="1" ht="9" customHeight="1">
      <c r="B164" s="9"/>
      <c r="C164" s="50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  <c r="BI164" s="67"/>
      <c r="BJ164" s="67"/>
      <c r="BK164" s="67"/>
      <c r="BL164" s="67"/>
      <c r="BM164" s="67"/>
      <c r="BN164" s="67"/>
      <c r="BO164" s="67"/>
      <c r="BP164" s="67"/>
      <c r="BQ164" s="67"/>
      <c r="BR164" s="67"/>
      <c r="BS164" s="67"/>
      <c r="BT164" s="67"/>
      <c r="BU164" s="67"/>
      <c r="BV164" s="67"/>
      <c r="BW164" s="67"/>
      <c r="BX164" s="67"/>
      <c r="BY164" s="67"/>
      <c r="BZ164" s="67"/>
      <c r="CA164" s="67"/>
      <c r="CB164" s="67"/>
      <c r="CC164" s="67"/>
      <c r="CD164" s="67"/>
      <c r="CE164" s="67"/>
      <c r="CF164" s="67"/>
      <c r="CG164" s="67"/>
      <c r="CH164" s="67"/>
      <c r="CI164" s="67"/>
      <c r="CJ164" s="67"/>
      <c r="CK164" s="67"/>
      <c r="CL164" s="67"/>
      <c r="CM164" s="67"/>
      <c r="CN164" s="67"/>
      <c r="CO164" s="67"/>
      <c r="CP164" s="67"/>
      <c r="CU164" s="189">
        <v>7</v>
      </c>
      <c r="CV164" s="189"/>
      <c r="CW164" s="189"/>
      <c r="CX164" s="191" t="s">
        <v>168</v>
      </c>
      <c r="CY164" s="185">
        <v>23</v>
      </c>
      <c r="CZ164" s="185"/>
      <c r="DA164" s="186"/>
      <c r="DB164" s="9"/>
    </row>
    <row r="165" spans="2:107" s="10" customFormat="1" ht="9" customHeight="1">
      <c r="B165" s="9"/>
      <c r="C165" s="52"/>
      <c r="D165" s="53"/>
      <c r="E165" s="53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5"/>
      <c r="AE165" s="55"/>
      <c r="AF165" s="55"/>
      <c r="AG165" s="55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  <c r="BI165" s="56"/>
      <c r="BJ165" s="56"/>
      <c r="BK165" s="56"/>
      <c r="BL165" s="56"/>
      <c r="BM165" s="56"/>
      <c r="BN165" s="56"/>
      <c r="BO165" s="56"/>
      <c r="BP165" s="56"/>
      <c r="BQ165" s="56"/>
      <c r="BR165" s="56"/>
      <c r="BS165" s="54"/>
      <c r="BT165" s="54"/>
      <c r="BU165" s="54"/>
      <c r="BV165" s="54"/>
      <c r="BW165" s="54"/>
      <c r="BX165" s="54"/>
      <c r="BY165" s="54"/>
      <c r="BZ165" s="54"/>
      <c r="CA165" s="54"/>
      <c r="CB165" s="54"/>
      <c r="CC165" s="54"/>
      <c r="CD165" s="54"/>
      <c r="CE165" s="54"/>
      <c r="CF165" s="54"/>
      <c r="CG165" s="54"/>
      <c r="CH165" s="54"/>
      <c r="CI165" s="54"/>
      <c r="CJ165" s="54"/>
      <c r="CK165" s="54"/>
      <c r="CL165" s="54"/>
      <c r="CM165" s="54"/>
      <c r="CN165" s="54"/>
      <c r="CO165" s="54"/>
      <c r="CP165" s="54"/>
      <c r="CQ165" s="54"/>
      <c r="CR165" s="54"/>
      <c r="CS165" s="54"/>
      <c r="CT165" s="54"/>
      <c r="CU165" s="190"/>
      <c r="CV165" s="190"/>
      <c r="CW165" s="190"/>
      <c r="CX165" s="192"/>
      <c r="CY165" s="187"/>
      <c r="CZ165" s="187"/>
      <c r="DA165" s="188"/>
      <c r="DB165" s="9"/>
    </row>
    <row r="166" spans="2:107" s="10" customFormat="1" ht="18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22"/>
      <c r="AE166" s="22"/>
      <c r="AF166" s="22"/>
      <c r="AG166" s="22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27" t="s">
        <v>39</v>
      </c>
    </row>
  </sheetData>
  <mergeCells count="318">
    <mergeCell ref="CW2:CX4"/>
    <mergeCell ref="CY2:CZ4"/>
    <mergeCell ref="DA2:DB4"/>
    <mergeCell ref="AT5:BK6"/>
    <mergeCell ref="C6:U7"/>
    <mergeCell ref="CN7:DA7"/>
    <mergeCell ref="B2:M3"/>
    <mergeCell ref="AT2:BK4"/>
    <mergeCell ref="CJ2:CP4"/>
    <mergeCell ref="CQ2:CR4"/>
    <mergeCell ref="CS2:CT4"/>
    <mergeCell ref="CU2:CV4"/>
    <mergeCell ref="C8:U10"/>
    <mergeCell ref="V8:AA10"/>
    <mergeCell ref="CB10:DA11"/>
    <mergeCell ref="CB12:DA14"/>
    <mergeCell ref="CB15:DA16"/>
    <mergeCell ref="C19:E20"/>
    <mergeCell ref="F19:H20"/>
    <mergeCell ref="I19:I20"/>
    <mergeCell ref="J19:M20"/>
    <mergeCell ref="AH19:BY20"/>
    <mergeCell ref="CB19:DA20"/>
    <mergeCell ref="CB21:CN24"/>
    <mergeCell ref="CO21:DA24"/>
    <mergeCell ref="C23:E24"/>
    <mergeCell ref="F23:AF24"/>
    <mergeCell ref="AH23:AP25"/>
    <mergeCell ref="AQ23:BY25"/>
    <mergeCell ref="C25:E26"/>
    <mergeCell ref="F25:Z26"/>
    <mergeCell ref="AA25:AC26"/>
    <mergeCell ref="CB25:CN26"/>
    <mergeCell ref="CO25:DA26"/>
    <mergeCell ref="AH26:AP27"/>
    <mergeCell ref="AQ26:BC27"/>
    <mergeCell ref="BD26:BL29"/>
    <mergeCell ref="BM26:BY29"/>
    <mergeCell ref="CB27:CN29"/>
    <mergeCell ref="CO27:DA29"/>
    <mergeCell ref="AH28:AP29"/>
    <mergeCell ref="AQ28:BC29"/>
    <mergeCell ref="C29:E30"/>
    <mergeCell ref="C27:E28"/>
    <mergeCell ref="F27:H28"/>
    <mergeCell ref="I27:I28"/>
    <mergeCell ref="J27:M28"/>
    <mergeCell ref="N27:N28"/>
    <mergeCell ref="O27:R28"/>
    <mergeCell ref="C21:E22"/>
    <mergeCell ref="F21:AF22"/>
    <mergeCell ref="AH21:AP22"/>
    <mergeCell ref="AH30:AP31"/>
    <mergeCell ref="AQ30:BC31"/>
    <mergeCell ref="C37:K38"/>
    <mergeCell ref="AH38:AP40"/>
    <mergeCell ref="AQ38:AU39"/>
    <mergeCell ref="AQ21:BY22"/>
    <mergeCell ref="BD30:BL33"/>
    <mergeCell ref="BM30:BY33"/>
    <mergeCell ref="CB30:CN33"/>
    <mergeCell ref="C31:G32"/>
    <mergeCell ref="H31:I32"/>
    <mergeCell ref="J31:Z32"/>
    <mergeCell ref="AH32:AP33"/>
    <mergeCell ref="BD34:BL37"/>
    <mergeCell ref="BM34:BY37"/>
    <mergeCell ref="CB34:CN37"/>
    <mergeCell ref="F29:H30"/>
    <mergeCell ref="I29:I30"/>
    <mergeCell ref="J29:M30"/>
    <mergeCell ref="N29:N30"/>
    <mergeCell ref="O29:R30"/>
    <mergeCell ref="CO34:DA37"/>
    <mergeCell ref="AH36:AP37"/>
    <mergeCell ref="AQ36:BC37"/>
    <mergeCell ref="AQ32:BC33"/>
    <mergeCell ref="AH34:AP35"/>
    <mergeCell ref="AQ34:BC35"/>
    <mergeCell ref="CO30:DA33"/>
    <mergeCell ref="C43:I44"/>
    <mergeCell ref="J43:AB44"/>
    <mergeCell ref="CB43:CN44"/>
    <mergeCell ref="CO43:DA44"/>
    <mergeCell ref="AH44:BJ44"/>
    <mergeCell ref="BL44:BY44"/>
    <mergeCell ref="BQ39:BR40"/>
    <mergeCell ref="BS39:BT40"/>
    <mergeCell ref="BU39:BY40"/>
    <mergeCell ref="CB40:CN42"/>
    <mergeCell ref="CO40:DA42"/>
    <mergeCell ref="C41:I42"/>
    <mergeCell ref="J41:M42"/>
    <mergeCell ref="N41:S42"/>
    <mergeCell ref="T41:AB42"/>
    <mergeCell ref="AH42:BC43"/>
    <mergeCell ref="CB38:CN39"/>
    <mergeCell ref="CO38:DA39"/>
    <mergeCell ref="C39:O40"/>
    <mergeCell ref="P39:AB40"/>
    <mergeCell ref="BD39:BH40"/>
    <mergeCell ref="BN39:BP40"/>
    <mergeCell ref="C47:Q48"/>
    <mergeCell ref="D50:CZ51"/>
    <mergeCell ref="D52:CZ53"/>
    <mergeCell ref="B58:M59"/>
    <mergeCell ref="AT58:BK60"/>
    <mergeCell ref="CJ58:CP60"/>
    <mergeCell ref="CQ58:CR60"/>
    <mergeCell ref="CS58:CT60"/>
    <mergeCell ref="CU58:CV60"/>
    <mergeCell ref="CW58:CX60"/>
    <mergeCell ref="BI38:BM39"/>
    <mergeCell ref="CB68:DA70"/>
    <mergeCell ref="CB71:DA72"/>
    <mergeCell ref="C75:E76"/>
    <mergeCell ref="F75:H76"/>
    <mergeCell ref="I75:I76"/>
    <mergeCell ref="J75:M76"/>
    <mergeCell ref="AH75:BY76"/>
    <mergeCell ref="CB75:DA76"/>
    <mergeCell ref="CY58:CZ60"/>
    <mergeCell ref="DA58:DB60"/>
    <mergeCell ref="AT61:BK62"/>
    <mergeCell ref="C62:U63"/>
    <mergeCell ref="CN63:DA63"/>
    <mergeCell ref="C64:U66"/>
    <mergeCell ref="V64:AA66"/>
    <mergeCell ref="CB66:DA67"/>
    <mergeCell ref="C77:E78"/>
    <mergeCell ref="F77:AF78"/>
    <mergeCell ref="AH77:AP78"/>
    <mergeCell ref="AQ77:BY78"/>
    <mergeCell ref="CB77:CN80"/>
    <mergeCell ref="CO77:DA80"/>
    <mergeCell ref="C79:E80"/>
    <mergeCell ref="F79:AF80"/>
    <mergeCell ref="AH79:AP81"/>
    <mergeCell ref="AQ79:BY81"/>
    <mergeCell ref="C81:E82"/>
    <mergeCell ref="F81:Z82"/>
    <mergeCell ref="AA81:AC82"/>
    <mergeCell ref="CB81:CN82"/>
    <mergeCell ref="CO81:DA82"/>
    <mergeCell ref="AH82:AP83"/>
    <mergeCell ref="AQ82:BC83"/>
    <mergeCell ref="BD82:BL85"/>
    <mergeCell ref="BM82:BY85"/>
    <mergeCell ref="C83:E84"/>
    <mergeCell ref="C87:G88"/>
    <mergeCell ref="H87:I88"/>
    <mergeCell ref="J87:Z88"/>
    <mergeCell ref="AH88:AP89"/>
    <mergeCell ref="AQ88:BC89"/>
    <mergeCell ref="CO83:DA85"/>
    <mergeCell ref="AH84:AP85"/>
    <mergeCell ref="AQ84:BC85"/>
    <mergeCell ref="C85:E86"/>
    <mergeCell ref="F85:H86"/>
    <mergeCell ref="I85:I86"/>
    <mergeCell ref="J85:M86"/>
    <mergeCell ref="N85:N86"/>
    <mergeCell ref="O85:R86"/>
    <mergeCell ref="AH86:AP87"/>
    <mergeCell ref="F83:H84"/>
    <mergeCell ref="I83:I84"/>
    <mergeCell ref="J83:M84"/>
    <mergeCell ref="N83:N84"/>
    <mergeCell ref="O83:R84"/>
    <mergeCell ref="CB83:CN85"/>
    <mergeCell ref="AH90:AP91"/>
    <mergeCell ref="AQ90:BC91"/>
    <mergeCell ref="BD90:BL93"/>
    <mergeCell ref="BM90:BY93"/>
    <mergeCell ref="CB90:CN93"/>
    <mergeCell ref="CO90:DA93"/>
    <mergeCell ref="AH92:AP93"/>
    <mergeCell ref="AQ92:BC93"/>
    <mergeCell ref="AQ86:BC87"/>
    <mergeCell ref="BD86:BL89"/>
    <mergeCell ref="BM86:BY89"/>
    <mergeCell ref="CB86:CN89"/>
    <mergeCell ref="CO86:DA89"/>
    <mergeCell ref="C93:K94"/>
    <mergeCell ref="AH94:AP96"/>
    <mergeCell ref="AQ94:AU95"/>
    <mergeCell ref="BI94:BM95"/>
    <mergeCell ref="CB94:CN95"/>
    <mergeCell ref="CO94:DA95"/>
    <mergeCell ref="C95:O96"/>
    <mergeCell ref="P95:AB96"/>
    <mergeCell ref="BD95:BH96"/>
    <mergeCell ref="BN95:BP96"/>
    <mergeCell ref="C99:I100"/>
    <mergeCell ref="J99:AB100"/>
    <mergeCell ref="CB99:CN100"/>
    <mergeCell ref="CO99:DA100"/>
    <mergeCell ref="AH100:BJ100"/>
    <mergeCell ref="BL100:BY100"/>
    <mergeCell ref="BQ95:BR96"/>
    <mergeCell ref="BS95:BT96"/>
    <mergeCell ref="BU95:BY96"/>
    <mergeCell ref="CB96:CN98"/>
    <mergeCell ref="CO96:DA98"/>
    <mergeCell ref="C97:I98"/>
    <mergeCell ref="J97:M98"/>
    <mergeCell ref="N97:S98"/>
    <mergeCell ref="T97:AB98"/>
    <mergeCell ref="AH98:BC99"/>
    <mergeCell ref="C103:Q104"/>
    <mergeCell ref="D105:CZ108"/>
    <mergeCell ref="B113:M114"/>
    <mergeCell ref="AT113:BK115"/>
    <mergeCell ref="CJ113:CP115"/>
    <mergeCell ref="CQ113:CR115"/>
    <mergeCell ref="CS113:CT115"/>
    <mergeCell ref="CU113:CV115"/>
    <mergeCell ref="CW113:CX115"/>
    <mergeCell ref="CY113:CZ115"/>
    <mergeCell ref="CB123:DA125"/>
    <mergeCell ref="CB126:DA127"/>
    <mergeCell ref="C130:E131"/>
    <mergeCell ref="F130:H131"/>
    <mergeCell ref="I130:I131"/>
    <mergeCell ref="J130:M131"/>
    <mergeCell ref="AH130:BY131"/>
    <mergeCell ref="CB130:DA131"/>
    <mergeCell ref="DA113:DB115"/>
    <mergeCell ref="AT116:BK117"/>
    <mergeCell ref="C117:U118"/>
    <mergeCell ref="CN118:DA118"/>
    <mergeCell ref="C119:U121"/>
    <mergeCell ref="V119:AA121"/>
    <mergeCell ref="CB121:DA122"/>
    <mergeCell ref="C132:E133"/>
    <mergeCell ref="F132:AF133"/>
    <mergeCell ref="AH132:AP133"/>
    <mergeCell ref="AQ132:BY133"/>
    <mergeCell ref="CB132:CN135"/>
    <mergeCell ref="CO132:DA135"/>
    <mergeCell ref="C134:E135"/>
    <mergeCell ref="F134:AF135"/>
    <mergeCell ref="AH134:AP136"/>
    <mergeCell ref="AQ134:BY136"/>
    <mergeCell ref="C136:E137"/>
    <mergeCell ref="F136:Z137"/>
    <mergeCell ref="AA136:AC137"/>
    <mergeCell ref="CB136:CN137"/>
    <mergeCell ref="CO136:DA137"/>
    <mergeCell ref="AH137:AP138"/>
    <mergeCell ref="AQ137:BC138"/>
    <mergeCell ref="BD137:BL140"/>
    <mergeCell ref="BM137:BY140"/>
    <mergeCell ref="C138:E139"/>
    <mergeCell ref="C142:G143"/>
    <mergeCell ref="H142:I143"/>
    <mergeCell ref="J142:Z143"/>
    <mergeCell ref="AH143:AP144"/>
    <mergeCell ref="AQ143:BC144"/>
    <mergeCell ref="CO138:DA140"/>
    <mergeCell ref="AH139:AP140"/>
    <mergeCell ref="AQ139:BC140"/>
    <mergeCell ref="C140:E141"/>
    <mergeCell ref="F140:H141"/>
    <mergeCell ref="I140:I141"/>
    <mergeCell ref="J140:M141"/>
    <mergeCell ref="N140:N141"/>
    <mergeCell ref="O140:R141"/>
    <mergeCell ref="AH141:AP142"/>
    <mergeCell ref="F138:H139"/>
    <mergeCell ref="I138:I139"/>
    <mergeCell ref="J138:M139"/>
    <mergeCell ref="N138:N139"/>
    <mergeCell ref="O138:R139"/>
    <mergeCell ref="CB138:CN140"/>
    <mergeCell ref="AH145:AP146"/>
    <mergeCell ref="AQ145:BC146"/>
    <mergeCell ref="BD145:BL148"/>
    <mergeCell ref="BM145:BY148"/>
    <mergeCell ref="CB145:CN148"/>
    <mergeCell ref="CO145:DA148"/>
    <mergeCell ref="AH147:AP148"/>
    <mergeCell ref="AQ147:BC148"/>
    <mergeCell ref="AQ141:BC142"/>
    <mergeCell ref="BD141:BL144"/>
    <mergeCell ref="BM141:BY144"/>
    <mergeCell ref="CB141:CN144"/>
    <mergeCell ref="CO141:DA144"/>
    <mergeCell ref="C148:K149"/>
    <mergeCell ref="AH149:AP151"/>
    <mergeCell ref="AQ149:AU150"/>
    <mergeCell ref="BI149:BM150"/>
    <mergeCell ref="CB149:CN150"/>
    <mergeCell ref="CO149:DA150"/>
    <mergeCell ref="C150:O151"/>
    <mergeCell ref="P150:AB151"/>
    <mergeCell ref="BD150:BH151"/>
    <mergeCell ref="BN150:BP151"/>
    <mergeCell ref="BQ150:BR151"/>
    <mergeCell ref="BS150:BT151"/>
    <mergeCell ref="BU150:BY151"/>
    <mergeCell ref="CB151:CN153"/>
    <mergeCell ref="CO151:DA153"/>
    <mergeCell ref="C152:I153"/>
    <mergeCell ref="J152:M153"/>
    <mergeCell ref="N152:S153"/>
    <mergeCell ref="T152:AB153"/>
    <mergeCell ref="AH153:BC154"/>
    <mergeCell ref="C158:Q159"/>
    <mergeCell ref="CU164:CW165"/>
    <mergeCell ref="CX164:CX165"/>
    <mergeCell ref="CY164:DA165"/>
    <mergeCell ref="C154:I155"/>
    <mergeCell ref="J154:AB155"/>
    <mergeCell ref="CB154:CN155"/>
    <mergeCell ref="CO154:DA155"/>
    <mergeCell ref="AH155:BJ155"/>
    <mergeCell ref="BL155:BY155"/>
  </mergeCells>
  <phoneticPr fontId="2"/>
  <dataValidations count="2">
    <dataValidation type="list" allowBlank="1" showInputMessage="1" showErrorMessage="1" sqref="C8:U10" xr:uid="{50B099B9-E8F1-4F46-A970-87B46954809A}">
      <formula1>$DD$8:$DD$24</formula1>
    </dataValidation>
    <dataValidation type="textLength" allowBlank="1" showInputMessage="1" showErrorMessage="1" sqref="T41:AB42 T97:AB98 T152:AB153" xr:uid="{DF0F3752-B0C2-471C-A416-A6B58F645D75}">
      <formula1>0</formula1>
      <formula2>7</formula2>
    </dataValidation>
  </dataValidations>
  <printOptions horizontalCentered="1" verticalCentered="1"/>
  <pageMargins left="0.23622047244094491" right="0.23622047244094491" top="0.35433070866141736" bottom="0.55118110236220474" header="0.31496062992125984" footer="0.31496062992125984"/>
  <pageSetup paperSize="9" orientation="landscape" blackAndWhite="1" r:id="rId1"/>
  <rowBreaks count="1" manualBreakCount="1">
    <brk id="55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基本情報</vt:lpstr>
      <vt:lpstr>提出用</vt:lpstr>
      <vt:lpstr>基本情報（例）</vt:lpstr>
      <vt:lpstr>出来高請求（例）</vt:lpstr>
      <vt:lpstr>竣工時請求（例）</vt:lpstr>
      <vt:lpstr>'出来高請求（例）'!Print_Area</vt:lpstr>
      <vt:lpstr>'竣工時請求（例）'!Print_Area</vt:lpstr>
      <vt:lpstr>提出用!Print_Area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益田 大貴</cp:lastModifiedBy>
  <cp:lastPrinted>2026-06-18T07:01:50Z</cp:lastPrinted>
  <dcterms:created xsi:type="dcterms:W3CDTF">2025-03-12T05:37:55Z</dcterms:created>
  <dcterms:modified xsi:type="dcterms:W3CDTF">2026-07-28T00:45:59Z</dcterms:modified>
</cp:coreProperties>
</file>